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\Desktop\Grace\"/>
    </mc:Choice>
  </mc:AlternateContent>
  <bookViews>
    <workbookView xWindow="0" yWindow="0" windowWidth="20490" windowHeight="7530" firstSheet="12" activeTab="12"/>
  </bookViews>
  <sheets>
    <sheet name="CT Primary 45" sheetId="12" r:id="rId1"/>
    <sheet name="CT Primary 60" sheetId="15" r:id="rId2"/>
    <sheet name="CT Senior 60" sheetId="9" r:id="rId3"/>
    <sheet name="CT Primary 80" sheetId="13" r:id="rId4"/>
    <sheet name="CT Senior 80" sheetId="10" r:id="rId5"/>
    <sheet name="CT Senior 95" sheetId="11" r:id="rId6"/>
    <sheet name="Dressage 1.1" sheetId="7" r:id="rId7"/>
    <sheet name="Dressage 1.2" sheetId="16" r:id="rId8"/>
    <sheet name="Dressage 1.3" sheetId="20" r:id="rId9"/>
    <sheet name="Dressage 2.1" sheetId="17" r:id="rId10"/>
    <sheet name="Dressage 2.2" sheetId="18" r:id="rId11"/>
    <sheet name="Dressage 3.1" sheetId="19" r:id="rId12"/>
    <sheet name="SHOWJUMPING Ring 1" sheetId="21" r:id="rId13"/>
    <sheet name="SHOWJUMPING Ring 2" sheetId="22" r:id="rId14"/>
    <sheet name="CT ENTRY MASTER 1.1" sheetId="5" r:id="rId15"/>
    <sheet name="CT ENTRY MASTER 1.2" sheetId="14" r:id="rId16"/>
  </sheets>
  <externalReferences>
    <externalReference r:id="rId17"/>
  </externalReferences>
  <definedNames>
    <definedName name="_xlnm._FilterDatabase" localSheetId="7" hidden="1">'Dressage 1.2'!$A$14:$AG$26</definedName>
    <definedName name="_xlnm.Print_Area" localSheetId="4">'CT Senior 80'!$A$1:$M$11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1" l="1"/>
  <c r="K4" i="11"/>
  <c r="AG5" i="16"/>
  <c r="AK20" i="16"/>
  <c r="AC16" i="16"/>
  <c r="W16" i="16"/>
  <c r="Q16" i="16"/>
  <c r="N16" i="16"/>
  <c r="K16" i="16"/>
  <c r="I8" i="18"/>
  <c r="X33" i="18"/>
  <c r="X32" i="18"/>
  <c r="X31" i="18"/>
  <c r="X30" i="18"/>
  <c r="X29" i="18"/>
  <c r="X28" i="18"/>
  <c r="X27" i="18"/>
  <c r="X26" i="18"/>
  <c r="X25" i="18"/>
  <c r="X24" i="18"/>
  <c r="X23" i="18"/>
  <c r="X22" i="18"/>
  <c r="X21" i="18"/>
  <c r="X20" i="18"/>
  <c r="X19" i="18"/>
  <c r="X15" i="18"/>
  <c r="X16" i="18"/>
  <c r="X13" i="18"/>
  <c r="X14" i="18"/>
  <c r="X18" i="18"/>
  <c r="X17" i="18"/>
  <c r="X12" i="18"/>
  <c r="X11" i="18"/>
  <c r="X10" i="18"/>
  <c r="X9" i="18"/>
  <c r="AN25" i="18"/>
  <c r="AN24" i="18"/>
  <c r="AN23" i="18"/>
  <c r="AN22" i="18"/>
  <c r="AN21" i="18"/>
  <c r="AN20" i="18"/>
  <c r="AN19" i="18"/>
  <c r="AN15" i="18"/>
  <c r="AN16" i="18"/>
  <c r="AN13" i="18"/>
  <c r="AN14" i="18"/>
  <c r="AN18" i="18"/>
  <c r="AN17" i="18"/>
  <c r="AN12" i="18"/>
  <c r="AN11" i="18"/>
  <c r="AN10" i="18"/>
  <c r="AN9" i="18"/>
  <c r="AN8" i="18"/>
  <c r="AL22" i="18"/>
  <c r="AL21" i="18"/>
  <c r="AL20" i="18"/>
  <c r="AL19" i="18"/>
  <c r="AL15" i="18"/>
  <c r="AL16" i="18"/>
  <c r="AL13" i="18"/>
  <c r="AL14" i="18"/>
  <c r="AL18" i="18"/>
  <c r="AL17" i="18"/>
  <c r="AL12" i="18"/>
  <c r="AL11" i="18"/>
  <c r="AL10" i="18"/>
  <c r="AL9" i="18"/>
  <c r="AL8" i="18"/>
  <c r="AD24" i="18"/>
  <c r="AD23" i="18"/>
  <c r="AD22" i="18"/>
  <c r="AD21" i="18"/>
  <c r="AD20" i="18"/>
  <c r="AD19" i="18"/>
  <c r="AD15" i="18"/>
  <c r="AD16" i="18"/>
  <c r="AD13" i="18"/>
  <c r="AD14" i="18"/>
  <c r="AD18" i="18"/>
  <c r="AD17" i="18"/>
  <c r="AD12" i="18"/>
  <c r="AD11" i="18"/>
  <c r="AD10" i="18"/>
  <c r="AD9" i="18"/>
  <c r="AD8" i="18"/>
  <c r="AA23" i="18"/>
  <c r="AA22" i="18"/>
  <c r="AA21" i="18"/>
  <c r="AA20" i="18"/>
  <c r="AA19" i="18"/>
  <c r="AA15" i="18"/>
  <c r="AA16" i="18"/>
  <c r="AA13" i="18"/>
  <c r="AA14" i="18"/>
  <c r="AA18" i="18"/>
  <c r="AA17" i="18"/>
  <c r="AA12" i="18"/>
  <c r="AA11" i="18"/>
  <c r="AA10" i="18"/>
  <c r="AA9" i="18"/>
  <c r="AA8" i="18"/>
  <c r="X8" i="18"/>
  <c r="S23" i="18"/>
  <c r="S22" i="18"/>
  <c r="S21" i="18"/>
  <c r="S20" i="18"/>
  <c r="S19" i="18"/>
  <c r="S15" i="18"/>
  <c r="S16" i="18"/>
  <c r="S13" i="18"/>
  <c r="S14" i="18"/>
  <c r="S18" i="18"/>
  <c r="S17" i="18"/>
  <c r="S12" i="18"/>
  <c r="S11" i="18"/>
  <c r="S10" i="18"/>
  <c r="S9" i="18"/>
  <c r="S8" i="18"/>
  <c r="P22" i="18"/>
  <c r="P21" i="18"/>
  <c r="P20" i="18"/>
  <c r="P19" i="18"/>
  <c r="P15" i="18"/>
  <c r="P16" i="18"/>
  <c r="P13" i="18"/>
  <c r="P14" i="18"/>
  <c r="P18" i="18"/>
  <c r="P17" i="18"/>
  <c r="P12" i="18"/>
  <c r="P11" i="18"/>
  <c r="P10" i="18"/>
  <c r="P9" i="18"/>
  <c r="P8" i="18"/>
  <c r="M22" i="18"/>
  <c r="M21" i="18"/>
  <c r="M20" i="18"/>
  <c r="M19" i="18"/>
  <c r="M15" i="18"/>
  <c r="M16" i="18"/>
  <c r="M13" i="18"/>
  <c r="M14" i="18"/>
  <c r="M18" i="18"/>
  <c r="M17" i="18"/>
  <c r="M12" i="18"/>
  <c r="M11" i="18"/>
  <c r="M10" i="18"/>
  <c r="M9" i="18"/>
  <c r="M8" i="18"/>
  <c r="I23" i="18"/>
  <c r="I22" i="18"/>
  <c r="I21" i="18"/>
  <c r="I20" i="18"/>
  <c r="I19" i="18"/>
  <c r="I15" i="18"/>
  <c r="I16" i="18"/>
  <c r="I13" i="18"/>
  <c r="I14" i="18"/>
  <c r="I18" i="18"/>
  <c r="I17" i="18"/>
  <c r="I12" i="18"/>
  <c r="I11" i="18"/>
  <c r="I10" i="18"/>
  <c r="I9" i="18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AO9" i="18" l="1"/>
  <c r="AP9" i="18" s="1"/>
  <c r="AO8" i="18"/>
  <c r="AP8" i="18" s="1"/>
  <c r="AE21" i="16"/>
  <c r="AE17" i="16"/>
  <c r="AE20" i="16"/>
  <c r="AE16" i="16"/>
  <c r="AF16" i="16" s="1"/>
  <c r="AG16" i="16" s="1"/>
  <c r="AE25" i="16"/>
  <c r="AE24" i="16"/>
  <c r="AE23" i="16"/>
  <c r="AE22" i="16"/>
  <c r="AE18" i="16"/>
  <c r="AE14" i="16"/>
  <c r="AE13" i="16"/>
  <c r="AE12" i="16"/>
  <c r="AE11" i="16"/>
  <c r="AE5" i="16"/>
  <c r="AD7" i="17"/>
  <c r="X7" i="17"/>
  <c r="S7" i="17"/>
  <c r="O7" i="17"/>
  <c r="M7" i="17"/>
  <c r="I7" i="17"/>
  <c r="AF40" i="17"/>
  <c r="AF39" i="17"/>
  <c r="AF38" i="17"/>
  <c r="AF37" i="17"/>
  <c r="AF36" i="17"/>
  <c r="AF23" i="17"/>
  <c r="AF22" i="17"/>
  <c r="AF16" i="17"/>
  <c r="AF21" i="17"/>
  <c r="AF18" i="17"/>
  <c r="AF17" i="17"/>
  <c r="AF19" i="17"/>
  <c r="AF20" i="17"/>
  <c r="AF15" i="17"/>
  <c r="AF14" i="17"/>
  <c r="AF13" i="17"/>
  <c r="AF12" i="17"/>
  <c r="AF10" i="17"/>
  <c r="AF9" i="17"/>
  <c r="AF7" i="17"/>
  <c r="AD36" i="17"/>
  <c r="AD23" i="17"/>
  <c r="AD22" i="17"/>
  <c r="AD16" i="17"/>
  <c r="AD21" i="17"/>
  <c r="AD18" i="17"/>
  <c r="AD17" i="17"/>
  <c r="AD19" i="17"/>
  <c r="AD20" i="17"/>
  <c r="AD15" i="17"/>
  <c r="AD14" i="17"/>
  <c r="AD13" i="17"/>
  <c r="AD12" i="17"/>
  <c r="AD10" i="17"/>
  <c r="AD9" i="17"/>
  <c r="X39" i="17"/>
  <c r="X38" i="17"/>
  <c r="X37" i="17"/>
  <c r="X36" i="17"/>
  <c r="X23" i="17"/>
  <c r="X22" i="17"/>
  <c r="X16" i="17"/>
  <c r="X21" i="17"/>
  <c r="X18" i="17"/>
  <c r="X17" i="17"/>
  <c r="X19" i="17"/>
  <c r="X20" i="17"/>
  <c r="X15" i="17"/>
  <c r="X14" i="17"/>
  <c r="X13" i="17"/>
  <c r="X12" i="17"/>
  <c r="X10" i="17"/>
  <c r="X9" i="17"/>
  <c r="S37" i="17"/>
  <c r="S36" i="17"/>
  <c r="S23" i="17"/>
  <c r="S22" i="17"/>
  <c r="S16" i="17"/>
  <c r="S21" i="17"/>
  <c r="S18" i="17"/>
  <c r="S17" i="17"/>
  <c r="S19" i="17"/>
  <c r="S20" i="17"/>
  <c r="S15" i="17"/>
  <c r="S14" i="17"/>
  <c r="S13" i="17"/>
  <c r="S12" i="17"/>
  <c r="S10" i="17"/>
  <c r="S9" i="17"/>
  <c r="O23" i="17"/>
  <c r="O22" i="17"/>
  <c r="O16" i="17"/>
  <c r="O21" i="17"/>
  <c r="O18" i="17"/>
  <c r="O17" i="17"/>
  <c r="O19" i="17"/>
  <c r="O20" i="17"/>
  <c r="O15" i="17"/>
  <c r="O14" i="17"/>
  <c r="O13" i="17"/>
  <c r="O12" i="17"/>
  <c r="O10" i="17"/>
  <c r="O9" i="17"/>
  <c r="M23" i="17"/>
  <c r="M22" i="17"/>
  <c r="M16" i="17"/>
  <c r="M21" i="17"/>
  <c r="M18" i="17"/>
  <c r="M17" i="17"/>
  <c r="M19" i="17"/>
  <c r="M20" i="17"/>
  <c r="M15" i="17"/>
  <c r="M14" i="17"/>
  <c r="M13" i="17"/>
  <c r="M12" i="17"/>
  <c r="M10" i="17"/>
  <c r="M9" i="17"/>
  <c r="I23" i="17"/>
  <c r="I22" i="17"/>
  <c r="AG22" i="17" s="1"/>
  <c r="I16" i="17"/>
  <c r="I21" i="17"/>
  <c r="I18" i="17"/>
  <c r="I17" i="17"/>
  <c r="I19" i="17"/>
  <c r="I20" i="17"/>
  <c r="AG20" i="17" s="1"/>
  <c r="I15" i="17"/>
  <c r="I14" i="17"/>
  <c r="I13" i="17"/>
  <c r="I12" i="17"/>
  <c r="I10" i="17"/>
  <c r="I9" i="17"/>
  <c r="J7" i="13"/>
  <c r="I7" i="13"/>
  <c r="H7" i="13"/>
  <c r="K7" i="13" s="1"/>
  <c r="G7" i="13"/>
  <c r="F7" i="13"/>
  <c r="J5" i="13"/>
  <c r="I5" i="13"/>
  <c r="H5" i="13"/>
  <c r="G5" i="13"/>
  <c r="F5" i="13"/>
  <c r="J6" i="13"/>
  <c r="I6" i="13"/>
  <c r="H6" i="13"/>
  <c r="G6" i="13"/>
  <c r="F6" i="13"/>
  <c r="J8" i="13"/>
  <c r="I8" i="13"/>
  <c r="H8" i="13"/>
  <c r="K8" i="13" s="1"/>
  <c r="G8" i="13"/>
  <c r="F8" i="13"/>
  <c r="J9" i="13"/>
  <c r="H9" i="13"/>
  <c r="K9" i="13" s="1"/>
  <c r="G9" i="13"/>
  <c r="F9" i="13"/>
  <c r="AB8" i="5"/>
  <c r="AB14" i="20"/>
  <c r="AC14" i="20"/>
  <c r="AE15" i="20"/>
  <c r="AE13" i="20"/>
  <c r="AB13" i="20"/>
  <c r="Z63" i="20"/>
  <c r="Z62" i="20"/>
  <c r="Z61" i="20"/>
  <c r="Z60" i="20"/>
  <c r="Z59" i="20"/>
  <c r="Z58" i="20"/>
  <c r="Z57" i="20"/>
  <c r="Z56" i="20"/>
  <c r="Z55" i="20"/>
  <c r="Z54" i="20"/>
  <c r="Z53" i="20"/>
  <c r="Z52" i="20"/>
  <c r="Z51" i="20"/>
  <c r="Z50" i="20"/>
  <c r="Z49" i="20"/>
  <c r="Z48" i="20"/>
  <c r="Z47" i="20"/>
  <c r="Z46" i="20"/>
  <c r="Z45" i="20"/>
  <c r="Z44" i="20"/>
  <c r="Z43" i="20"/>
  <c r="Z42" i="20"/>
  <c r="Z41" i="20"/>
  <c r="Z40" i="20"/>
  <c r="Z39" i="20"/>
  <c r="Z38" i="20"/>
  <c r="Z37" i="20"/>
  <c r="Z36" i="20"/>
  <c r="Z35" i="20"/>
  <c r="Z34" i="20"/>
  <c r="Z33" i="20"/>
  <c r="Z32" i="20"/>
  <c r="Z31" i="20"/>
  <c r="Z30" i="20"/>
  <c r="Z29" i="20"/>
  <c r="Z28" i="20"/>
  <c r="Z27" i="20"/>
  <c r="Z26" i="20"/>
  <c r="Z25" i="20"/>
  <c r="Z24" i="20"/>
  <c r="Z23" i="20"/>
  <c r="Z22" i="20"/>
  <c r="Z21" i="20"/>
  <c r="Z20" i="20"/>
  <c r="Z19" i="20"/>
  <c r="Z18" i="20"/>
  <c r="Z17" i="20"/>
  <c r="Z16" i="20"/>
  <c r="Z15" i="20"/>
  <c r="Z14" i="20"/>
  <c r="Z13" i="20"/>
  <c r="Z12" i="20"/>
  <c r="Z11" i="20"/>
  <c r="Z10" i="20"/>
  <c r="T95" i="20"/>
  <c r="T94" i="20"/>
  <c r="T93" i="20"/>
  <c r="T92" i="20"/>
  <c r="T91" i="20"/>
  <c r="T90" i="20"/>
  <c r="T89" i="20"/>
  <c r="T88" i="20"/>
  <c r="T87" i="20"/>
  <c r="T86" i="20"/>
  <c r="T85" i="20"/>
  <c r="T84" i="20"/>
  <c r="AC84" i="20" s="1"/>
  <c r="AD84" i="20" s="1"/>
  <c r="AE84" i="20" s="1"/>
  <c r="AH84" i="20" s="1"/>
  <c r="K71" i="10" s="1"/>
  <c r="T83" i="20"/>
  <c r="AC83" i="20" s="1"/>
  <c r="AD83" i="20" s="1"/>
  <c r="AE83" i="20" s="1"/>
  <c r="AH83" i="20" s="1"/>
  <c r="K70" i="10" s="1"/>
  <c r="T82" i="20"/>
  <c r="T81" i="20"/>
  <c r="T80" i="20"/>
  <c r="AC80" i="20" s="1"/>
  <c r="AD80" i="20" s="1"/>
  <c r="G67" i="10" s="1"/>
  <c r="T79" i="20"/>
  <c r="AC79" i="20" s="1"/>
  <c r="AD79" i="20" s="1"/>
  <c r="G66" i="10" s="1"/>
  <c r="T78" i="20"/>
  <c r="T77" i="20"/>
  <c r="T76" i="20"/>
  <c r="T75" i="20"/>
  <c r="AC75" i="20" s="1"/>
  <c r="AD75" i="20" s="1"/>
  <c r="G62" i="10" s="1"/>
  <c r="T74" i="20"/>
  <c r="T73" i="20"/>
  <c r="T72" i="20"/>
  <c r="T71" i="20"/>
  <c r="T70" i="20"/>
  <c r="T69" i="20"/>
  <c r="T68" i="20"/>
  <c r="AC68" i="20" s="1"/>
  <c r="AD68" i="20" s="1"/>
  <c r="G55" i="10" s="1"/>
  <c r="T67" i="20"/>
  <c r="AC67" i="20" s="1"/>
  <c r="AD67" i="20" s="1"/>
  <c r="AE67" i="20" s="1"/>
  <c r="AH67" i="20" s="1"/>
  <c r="K54" i="10" s="1"/>
  <c r="T66" i="20"/>
  <c r="T65" i="20"/>
  <c r="T64" i="20"/>
  <c r="AC64" i="20" s="1"/>
  <c r="AD64" i="20" s="1"/>
  <c r="G51" i="10" s="1"/>
  <c r="T63" i="20"/>
  <c r="AC63" i="20" s="1"/>
  <c r="AD63" i="20" s="1"/>
  <c r="G50" i="10" s="1"/>
  <c r="T62" i="20"/>
  <c r="T61" i="20"/>
  <c r="T60" i="20"/>
  <c r="T59" i="20"/>
  <c r="AC59" i="20" s="1"/>
  <c r="AD59" i="20" s="1"/>
  <c r="G46" i="10" s="1"/>
  <c r="T58" i="20"/>
  <c r="T57" i="20"/>
  <c r="T56" i="20"/>
  <c r="T55" i="20"/>
  <c r="T54" i="20"/>
  <c r="T53" i="20"/>
  <c r="T52" i="20"/>
  <c r="AC52" i="20" s="1"/>
  <c r="AD52" i="20" s="1"/>
  <c r="G39" i="10" s="1"/>
  <c r="T51" i="20"/>
  <c r="AC51" i="20" s="1"/>
  <c r="AD51" i="20" s="1"/>
  <c r="AE51" i="20" s="1"/>
  <c r="AH51" i="20" s="1"/>
  <c r="K38" i="10" s="1"/>
  <c r="T50" i="20"/>
  <c r="T49" i="20"/>
  <c r="T48" i="20"/>
  <c r="AC48" i="20" s="1"/>
  <c r="AD48" i="20" s="1"/>
  <c r="G35" i="10" s="1"/>
  <c r="T47" i="20"/>
  <c r="AC47" i="20" s="1"/>
  <c r="AD47" i="20" s="1"/>
  <c r="G34" i="10" s="1"/>
  <c r="T46" i="20"/>
  <c r="T45" i="20"/>
  <c r="T44" i="20"/>
  <c r="T43" i="20"/>
  <c r="AC43" i="20" s="1"/>
  <c r="AD43" i="20" s="1"/>
  <c r="G30" i="10" s="1"/>
  <c r="T42" i="20"/>
  <c r="T41" i="20"/>
  <c r="T40" i="20"/>
  <c r="T39" i="20"/>
  <c r="T38" i="20"/>
  <c r="T37" i="20"/>
  <c r="T36" i="20"/>
  <c r="AC36" i="20" s="1"/>
  <c r="AD36" i="20" s="1"/>
  <c r="G23" i="10" s="1"/>
  <c r="T35" i="20"/>
  <c r="AC35" i="20" s="1"/>
  <c r="AD35" i="20" s="1"/>
  <c r="G22" i="10" s="1"/>
  <c r="T34" i="20"/>
  <c r="T33" i="20"/>
  <c r="T32" i="20"/>
  <c r="AC32" i="20" s="1"/>
  <c r="AD32" i="20" s="1"/>
  <c r="G19" i="10" s="1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AC11" i="20" s="1"/>
  <c r="AD11" i="20" s="1"/>
  <c r="T10" i="20"/>
  <c r="Q93" i="20"/>
  <c r="Q92" i="20"/>
  <c r="Q91" i="20"/>
  <c r="Q90" i="20"/>
  <c r="AC90" i="20" s="1"/>
  <c r="AD90" i="20" s="1"/>
  <c r="Q89" i="20"/>
  <c r="Q88" i="20"/>
  <c r="Q87" i="20"/>
  <c r="Q86" i="20"/>
  <c r="Q85" i="20"/>
  <c r="Q84" i="20"/>
  <c r="Q83" i="20"/>
  <c r="Q82" i="20"/>
  <c r="Q81" i="20"/>
  <c r="Q80" i="20"/>
  <c r="Q79" i="20"/>
  <c r="Q78" i="20"/>
  <c r="Q77" i="20"/>
  <c r="Q76" i="20"/>
  <c r="Q75" i="20"/>
  <c r="Q74" i="20"/>
  <c r="Q73" i="20"/>
  <c r="Q72" i="20"/>
  <c r="Q71" i="20"/>
  <c r="Q70" i="20"/>
  <c r="Q69" i="20"/>
  <c r="Q68" i="20"/>
  <c r="Q67" i="20"/>
  <c r="Q66" i="20"/>
  <c r="Q65" i="20"/>
  <c r="Q64" i="20"/>
  <c r="Q63" i="20"/>
  <c r="Q62" i="20"/>
  <c r="Q61" i="20"/>
  <c r="Q60" i="20"/>
  <c r="Q59" i="20"/>
  <c r="Q58" i="20"/>
  <c r="Q57" i="20"/>
  <c r="Q56" i="20"/>
  <c r="Q55" i="20"/>
  <c r="Q54" i="20"/>
  <c r="Q53" i="20"/>
  <c r="Q52" i="20"/>
  <c r="Q51" i="20"/>
  <c r="Q50" i="20"/>
  <c r="Q49" i="20"/>
  <c r="Q48" i="20"/>
  <c r="Q47" i="20"/>
  <c r="Q46" i="20"/>
  <c r="Q45" i="20"/>
  <c r="Q44" i="20"/>
  <c r="Q43" i="20"/>
  <c r="Q42" i="20"/>
  <c r="Q41" i="20"/>
  <c r="Q40" i="20"/>
  <c r="Q39" i="20"/>
  <c r="Q38" i="20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M89" i="20"/>
  <c r="M88" i="20"/>
  <c r="M87" i="20"/>
  <c r="M86" i="20"/>
  <c r="AC86" i="20" s="1"/>
  <c r="AD86" i="20" s="1"/>
  <c r="M85" i="20"/>
  <c r="M84" i="20"/>
  <c r="M83" i="20"/>
  <c r="M82" i="20"/>
  <c r="AC82" i="20" s="1"/>
  <c r="M81" i="20"/>
  <c r="M80" i="20"/>
  <c r="M79" i="20"/>
  <c r="M78" i="20"/>
  <c r="AC78" i="20" s="1"/>
  <c r="M77" i="20"/>
  <c r="M76" i="20"/>
  <c r="M75" i="20"/>
  <c r="M74" i="20"/>
  <c r="AC74" i="20" s="1"/>
  <c r="AD74" i="20" s="1"/>
  <c r="G61" i="10" s="1"/>
  <c r="M73" i="20"/>
  <c r="M72" i="20"/>
  <c r="M71" i="20"/>
  <c r="M70" i="20"/>
  <c r="AC70" i="20" s="1"/>
  <c r="AD70" i="20" s="1"/>
  <c r="G57" i="10" s="1"/>
  <c r="M69" i="20"/>
  <c r="M68" i="20"/>
  <c r="M67" i="20"/>
  <c r="M66" i="20"/>
  <c r="AC66" i="20" s="1"/>
  <c r="AD66" i="20" s="1"/>
  <c r="G53" i="10" s="1"/>
  <c r="M65" i="20"/>
  <c r="M64" i="20"/>
  <c r="M63" i="20"/>
  <c r="M62" i="20"/>
  <c r="AC62" i="20" s="1"/>
  <c r="AD62" i="20" s="1"/>
  <c r="G49" i="10" s="1"/>
  <c r="M61" i="20"/>
  <c r="M60" i="20"/>
  <c r="M59" i="20"/>
  <c r="M58" i="20"/>
  <c r="AC58" i="20" s="1"/>
  <c r="AD58" i="20" s="1"/>
  <c r="G45" i="10" s="1"/>
  <c r="M57" i="20"/>
  <c r="M56" i="20"/>
  <c r="M55" i="20"/>
  <c r="M54" i="20"/>
  <c r="AC54" i="20" s="1"/>
  <c r="AD54" i="20" s="1"/>
  <c r="G41" i="10" s="1"/>
  <c r="M53" i="20"/>
  <c r="M52" i="20"/>
  <c r="M51" i="20"/>
  <c r="M50" i="20"/>
  <c r="AC50" i="20" s="1"/>
  <c r="AD50" i="20" s="1"/>
  <c r="G37" i="10" s="1"/>
  <c r="M49" i="20"/>
  <c r="M48" i="20"/>
  <c r="M47" i="20"/>
  <c r="M46" i="20"/>
  <c r="AC46" i="20" s="1"/>
  <c r="AD46" i="20" s="1"/>
  <c r="G33" i="10" s="1"/>
  <c r="M45" i="20"/>
  <c r="M44" i="20"/>
  <c r="M43" i="20"/>
  <c r="M42" i="20"/>
  <c r="AC42" i="20" s="1"/>
  <c r="AD42" i="20" s="1"/>
  <c r="G29" i="10" s="1"/>
  <c r="M41" i="20"/>
  <c r="M40" i="20"/>
  <c r="M39" i="20"/>
  <c r="M38" i="20"/>
  <c r="AC38" i="20" s="1"/>
  <c r="AD38" i="20" s="1"/>
  <c r="G25" i="10" s="1"/>
  <c r="M37" i="20"/>
  <c r="M36" i="20"/>
  <c r="M35" i="20"/>
  <c r="M34" i="20"/>
  <c r="AC34" i="20" s="1"/>
  <c r="AD34" i="20" s="1"/>
  <c r="G21" i="10" s="1"/>
  <c r="M33" i="20"/>
  <c r="M32" i="20"/>
  <c r="M31" i="20"/>
  <c r="M30" i="20"/>
  <c r="M29" i="20"/>
  <c r="M28" i="20"/>
  <c r="M27" i="20"/>
  <c r="M26" i="20"/>
  <c r="AC26" i="20" s="1"/>
  <c r="AD26" i="20" s="1"/>
  <c r="G13" i="10" s="1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AC17" i="20" s="1"/>
  <c r="AD17" i="20" s="1"/>
  <c r="AE17" i="20" s="1"/>
  <c r="AH17" i="20" s="1"/>
  <c r="H16" i="20"/>
  <c r="H15" i="20"/>
  <c r="H14" i="20"/>
  <c r="H13" i="20"/>
  <c r="H12" i="20"/>
  <c r="H11" i="20"/>
  <c r="H10" i="20"/>
  <c r="T9" i="20"/>
  <c r="J71" i="10"/>
  <c r="I71" i="10"/>
  <c r="J70" i="10"/>
  <c r="I70" i="10"/>
  <c r="J69" i="10"/>
  <c r="I69" i="10"/>
  <c r="J68" i="10"/>
  <c r="I68" i="10"/>
  <c r="J67" i="10"/>
  <c r="I67" i="10"/>
  <c r="J66" i="10"/>
  <c r="I66" i="10"/>
  <c r="J65" i="10"/>
  <c r="I65" i="10"/>
  <c r="J64" i="10"/>
  <c r="I64" i="10"/>
  <c r="J63" i="10"/>
  <c r="I63" i="10"/>
  <c r="J62" i="10"/>
  <c r="I62" i="10"/>
  <c r="J61" i="10"/>
  <c r="I61" i="10"/>
  <c r="J60" i="10"/>
  <c r="I60" i="10"/>
  <c r="J59" i="10"/>
  <c r="I59" i="10"/>
  <c r="J58" i="10"/>
  <c r="I58" i="10"/>
  <c r="J57" i="10"/>
  <c r="I57" i="10"/>
  <c r="J56" i="10"/>
  <c r="I56" i="10"/>
  <c r="J55" i="10"/>
  <c r="I55" i="10"/>
  <c r="J54" i="10"/>
  <c r="I54" i="10"/>
  <c r="J53" i="10"/>
  <c r="I53" i="10"/>
  <c r="J52" i="10"/>
  <c r="I52" i="10"/>
  <c r="J51" i="10"/>
  <c r="I51" i="10"/>
  <c r="J50" i="10"/>
  <c r="I50" i="10"/>
  <c r="J49" i="10"/>
  <c r="I49" i="10"/>
  <c r="J48" i="10"/>
  <c r="I48" i="10"/>
  <c r="J47" i="10"/>
  <c r="I47" i="10"/>
  <c r="J46" i="10"/>
  <c r="I46" i="10"/>
  <c r="J45" i="10"/>
  <c r="I45" i="10"/>
  <c r="J44" i="10"/>
  <c r="I44" i="10"/>
  <c r="J43" i="10"/>
  <c r="I43" i="10"/>
  <c r="J42" i="10"/>
  <c r="I42" i="10"/>
  <c r="J41" i="10"/>
  <c r="I41" i="10"/>
  <c r="J40" i="10"/>
  <c r="I40" i="10"/>
  <c r="J39" i="10"/>
  <c r="I39" i="10"/>
  <c r="J38" i="10"/>
  <c r="I38" i="10"/>
  <c r="J37" i="10"/>
  <c r="I37" i="10"/>
  <c r="J36" i="10"/>
  <c r="I36" i="10"/>
  <c r="J35" i="10"/>
  <c r="I35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9" i="10"/>
  <c r="I9" i="10"/>
  <c r="J6" i="10"/>
  <c r="I6" i="10"/>
  <c r="J7" i="10"/>
  <c r="I7" i="10"/>
  <c r="J10" i="10"/>
  <c r="AC99" i="20"/>
  <c r="AD99" i="20" s="1"/>
  <c r="AC98" i="20"/>
  <c r="AD98" i="20" s="1"/>
  <c r="AC97" i="20"/>
  <c r="AD97" i="20" s="1"/>
  <c r="AC96" i="20"/>
  <c r="AD96" i="20" s="1"/>
  <c r="AC95" i="20"/>
  <c r="AD95" i="20" s="1"/>
  <c r="AC94" i="20"/>
  <c r="AD94" i="20" s="1"/>
  <c r="AC93" i="20"/>
  <c r="AD93" i="20" s="1"/>
  <c r="AC92" i="20"/>
  <c r="AD92" i="20" s="1"/>
  <c r="AC91" i="20"/>
  <c r="AD91" i="20" s="1"/>
  <c r="AE91" i="20" s="1"/>
  <c r="AH91" i="20" s="1"/>
  <c r="AC89" i="20"/>
  <c r="AD89" i="20" s="1"/>
  <c r="AC88" i="20"/>
  <c r="AD88" i="20" s="1"/>
  <c r="AC87" i="20"/>
  <c r="AD87" i="20" s="1"/>
  <c r="AC85" i="20"/>
  <c r="AD85" i="20" s="1"/>
  <c r="AE85" i="20" s="1"/>
  <c r="AH85" i="20" s="1"/>
  <c r="AC81" i="20"/>
  <c r="AD81" i="20" s="1"/>
  <c r="G68" i="10" s="1"/>
  <c r="AC77" i="20"/>
  <c r="AD77" i="20" s="1"/>
  <c r="G64" i="10" s="1"/>
  <c r="AC76" i="20"/>
  <c r="AD76" i="20" s="1"/>
  <c r="G63" i="10" s="1"/>
  <c r="AC73" i="20"/>
  <c r="AD73" i="20" s="1"/>
  <c r="AE73" i="20" s="1"/>
  <c r="AH73" i="20" s="1"/>
  <c r="K60" i="10" s="1"/>
  <c r="AC72" i="20"/>
  <c r="AD72" i="20" s="1"/>
  <c r="G59" i="10" s="1"/>
  <c r="AC71" i="20"/>
  <c r="AD71" i="20" s="1"/>
  <c r="G58" i="10" s="1"/>
  <c r="AC69" i="20"/>
  <c r="AD69" i="20" s="1"/>
  <c r="G56" i="10" s="1"/>
  <c r="AC65" i="20"/>
  <c r="AD65" i="20" s="1"/>
  <c r="G52" i="10" s="1"/>
  <c r="AC61" i="20"/>
  <c r="AD61" i="20" s="1"/>
  <c r="G48" i="10" s="1"/>
  <c r="AC60" i="20"/>
  <c r="AD60" i="20" s="1"/>
  <c r="G47" i="10" s="1"/>
  <c r="AC57" i="20"/>
  <c r="AD57" i="20" s="1"/>
  <c r="AE57" i="20" s="1"/>
  <c r="AH57" i="20" s="1"/>
  <c r="K44" i="10" s="1"/>
  <c r="AC56" i="20"/>
  <c r="AD56" i="20" s="1"/>
  <c r="G43" i="10" s="1"/>
  <c r="AC55" i="20"/>
  <c r="AD55" i="20" s="1"/>
  <c r="G42" i="10" s="1"/>
  <c r="AC53" i="20"/>
  <c r="AD53" i="20" s="1"/>
  <c r="G40" i="10" s="1"/>
  <c r="AC49" i="20"/>
  <c r="AD49" i="20" s="1"/>
  <c r="G36" i="10" s="1"/>
  <c r="AC45" i="20"/>
  <c r="AD45" i="20" s="1"/>
  <c r="G32" i="10" s="1"/>
  <c r="AC44" i="20"/>
  <c r="AD44" i="20" s="1"/>
  <c r="G31" i="10" s="1"/>
  <c r="AC41" i="20"/>
  <c r="AD41" i="20" s="1"/>
  <c r="G28" i="10" s="1"/>
  <c r="AC40" i="20"/>
  <c r="AD40" i="20" s="1"/>
  <c r="G27" i="10" s="1"/>
  <c r="AC39" i="20"/>
  <c r="AD39" i="20" s="1"/>
  <c r="AE39" i="20" s="1"/>
  <c r="AH39" i="20" s="1"/>
  <c r="K26" i="10" s="1"/>
  <c r="AC37" i="20"/>
  <c r="AD37" i="20" s="1"/>
  <c r="G24" i="10" s="1"/>
  <c r="AC33" i="20"/>
  <c r="AD33" i="20" s="1"/>
  <c r="AE33" i="20" s="1"/>
  <c r="AH33" i="20" s="1"/>
  <c r="K20" i="10" s="1"/>
  <c r="AC25" i="20"/>
  <c r="AD25" i="20" s="1"/>
  <c r="G12" i="10" s="1"/>
  <c r="AC24" i="20"/>
  <c r="AD24" i="20" s="1"/>
  <c r="AC15" i="20"/>
  <c r="AD15" i="20" s="1"/>
  <c r="AC9" i="20"/>
  <c r="AD9" i="20" s="1"/>
  <c r="T8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H77" i="20"/>
  <c r="H76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62" i="20"/>
  <c r="H61" i="20"/>
  <c r="H60" i="20"/>
  <c r="H59" i="20"/>
  <c r="H58" i="20"/>
  <c r="H57" i="20"/>
  <c r="H56" i="20"/>
  <c r="H9" i="20"/>
  <c r="M93" i="20"/>
  <c r="M92" i="20"/>
  <c r="M91" i="20"/>
  <c r="M90" i="20"/>
  <c r="M9" i="20"/>
  <c r="M8" i="20"/>
  <c r="H8" i="20"/>
  <c r="AB99" i="20"/>
  <c r="Z99" i="20"/>
  <c r="Q99" i="20"/>
  <c r="AB98" i="20"/>
  <c r="Z98" i="20"/>
  <c r="Q98" i="20"/>
  <c r="AB97" i="20"/>
  <c r="Z97" i="20"/>
  <c r="Q97" i="20"/>
  <c r="AB96" i="20"/>
  <c r="Z96" i="20"/>
  <c r="Q96" i="20"/>
  <c r="AB95" i="20"/>
  <c r="Z95" i="20"/>
  <c r="Q95" i="20"/>
  <c r="AB94" i="20"/>
  <c r="Z94" i="20"/>
  <c r="Q94" i="20"/>
  <c r="AB93" i="20"/>
  <c r="Z93" i="20"/>
  <c r="AB92" i="20"/>
  <c r="Z92" i="20"/>
  <c r="AB91" i="20"/>
  <c r="Z91" i="20"/>
  <c r="AB90" i="20"/>
  <c r="Z90" i="20"/>
  <c r="AB89" i="20"/>
  <c r="Z89" i="20"/>
  <c r="AB88" i="20"/>
  <c r="Z88" i="20"/>
  <c r="AB87" i="20"/>
  <c r="Z87" i="20"/>
  <c r="AB86" i="20"/>
  <c r="Z86" i="20"/>
  <c r="AB85" i="20"/>
  <c r="Z85" i="20"/>
  <c r="AB84" i="20"/>
  <c r="Z84" i="20"/>
  <c r="AB83" i="20"/>
  <c r="Z83" i="20"/>
  <c r="AB82" i="20"/>
  <c r="Z82" i="20"/>
  <c r="AB81" i="20"/>
  <c r="Z81" i="20"/>
  <c r="AB80" i="20"/>
  <c r="Z80" i="20"/>
  <c r="AB79" i="20"/>
  <c r="Z79" i="20"/>
  <c r="AB78" i="20"/>
  <c r="Z78" i="20"/>
  <c r="AB77" i="20"/>
  <c r="Z77" i="20"/>
  <c r="AB76" i="20"/>
  <c r="Z76" i="20"/>
  <c r="AB75" i="20"/>
  <c r="Z75" i="20"/>
  <c r="AB74" i="20"/>
  <c r="Z74" i="20"/>
  <c r="AB73" i="20"/>
  <c r="Z73" i="20"/>
  <c r="AB72" i="20"/>
  <c r="Z72" i="20"/>
  <c r="AB71" i="20"/>
  <c r="Z71" i="20"/>
  <c r="AB70" i="20"/>
  <c r="Z70" i="20"/>
  <c r="AB69" i="20"/>
  <c r="Z69" i="20"/>
  <c r="AB68" i="20"/>
  <c r="Z68" i="20"/>
  <c r="AB67" i="20"/>
  <c r="Z67" i="20"/>
  <c r="AB66" i="20"/>
  <c r="Z66" i="20"/>
  <c r="AB65" i="20"/>
  <c r="Z65" i="20"/>
  <c r="AB64" i="20"/>
  <c r="Z64" i="20"/>
  <c r="AB63" i="20"/>
  <c r="AB62" i="20"/>
  <c r="AB61" i="20"/>
  <c r="AB60" i="20"/>
  <c r="AB59" i="20"/>
  <c r="AB58" i="20"/>
  <c r="AB57" i="20"/>
  <c r="AB56" i="20"/>
  <c r="AB55" i="20"/>
  <c r="AB54" i="20"/>
  <c r="AB53" i="20"/>
  <c r="AB52" i="20"/>
  <c r="AB51" i="20"/>
  <c r="AB50" i="20"/>
  <c r="AB49" i="20"/>
  <c r="AB48" i="20"/>
  <c r="AB47" i="20"/>
  <c r="AB46" i="20"/>
  <c r="AB45" i="20"/>
  <c r="AB44" i="20"/>
  <c r="AB43" i="20"/>
  <c r="AB42" i="20"/>
  <c r="AB41" i="20"/>
  <c r="AB40" i="20"/>
  <c r="AB39" i="20"/>
  <c r="AB38" i="20"/>
  <c r="AB37" i="20"/>
  <c r="AB36" i="20"/>
  <c r="AB35" i="20"/>
  <c r="AB34" i="20"/>
  <c r="AB33" i="20"/>
  <c r="AB32" i="20"/>
  <c r="AB31" i="20"/>
  <c r="AB30" i="20"/>
  <c r="AB29" i="20"/>
  <c r="AC29" i="20" s="1"/>
  <c r="AD29" i="20" s="1"/>
  <c r="G16" i="10" s="1"/>
  <c r="AB28" i="20"/>
  <c r="AB27" i="20"/>
  <c r="AB26" i="20"/>
  <c r="AB25" i="20"/>
  <c r="AB23" i="20"/>
  <c r="AC23" i="20" s="1"/>
  <c r="AD23" i="20" s="1"/>
  <c r="G9" i="10" s="1"/>
  <c r="AB22" i="20"/>
  <c r="AB21" i="20"/>
  <c r="AB20" i="20"/>
  <c r="AB19" i="20"/>
  <c r="AB18" i="20"/>
  <c r="AB17" i="20"/>
  <c r="AB16" i="20"/>
  <c r="AB12" i="20"/>
  <c r="AB11" i="20"/>
  <c r="AB10" i="20"/>
  <c r="AB9" i="20"/>
  <c r="Z9" i="20"/>
  <c r="Q9" i="20"/>
  <c r="AB8" i="20"/>
  <c r="Z8" i="20"/>
  <c r="Q8" i="20"/>
  <c r="E5" i="20"/>
  <c r="AM47" i="19"/>
  <c r="AN47" i="19" s="1"/>
  <c r="AM46" i="19"/>
  <c r="AN46" i="19" s="1"/>
  <c r="AM45" i="19"/>
  <c r="AN45" i="19" s="1"/>
  <c r="AM44" i="19"/>
  <c r="AN44" i="19" s="1"/>
  <c r="AM43" i="19"/>
  <c r="AN43" i="19" s="1"/>
  <c r="AM42" i="19"/>
  <c r="AN42" i="19" s="1"/>
  <c r="AM41" i="19"/>
  <c r="AN41" i="19" s="1"/>
  <c r="AM40" i="19"/>
  <c r="AN40" i="19" s="1"/>
  <c r="AM39" i="19"/>
  <c r="AN39" i="19" s="1"/>
  <c r="AM38" i="19"/>
  <c r="AN38" i="19" s="1"/>
  <c r="AM37" i="19"/>
  <c r="AN37" i="19" s="1"/>
  <c r="AM36" i="19"/>
  <c r="AN36" i="19" s="1"/>
  <c r="AM35" i="19"/>
  <c r="AN35" i="19" s="1"/>
  <c r="AM34" i="19"/>
  <c r="AN34" i="19" s="1"/>
  <c r="AM33" i="19"/>
  <c r="AN33" i="19" s="1"/>
  <c r="AM32" i="19"/>
  <c r="AN32" i="19" s="1"/>
  <c r="AM31" i="19"/>
  <c r="AN31" i="19" s="1"/>
  <c r="AM30" i="19"/>
  <c r="AN30" i="19" s="1"/>
  <c r="AM29" i="19"/>
  <c r="AN29" i="19" s="1"/>
  <c r="AM28" i="19"/>
  <c r="AN28" i="19" s="1"/>
  <c r="AM27" i="19"/>
  <c r="AN27" i="19" s="1"/>
  <c r="AM26" i="19"/>
  <c r="AN26" i="19" s="1"/>
  <c r="AM25" i="19"/>
  <c r="AN25" i="19" s="1"/>
  <c r="AM24" i="19"/>
  <c r="AN24" i="19" s="1"/>
  <c r="AM23" i="19"/>
  <c r="AN23" i="19" s="1"/>
  <c r="AM22" i="19"/>
  <c r="AN22" i="19" s="1"/>
  <c r="AM21" i="19"/>
  <c r="AN21" i="19" s="1"/>
  <c r="AM20" i="19"/>
  <c r="AN20" i="19" s="1"/>
  <c r="AM19" i="19"/>
  <c r="AN19" i="19" s="1"/>
  <c r="AM18" i="19"/>
  <c r="AN18" i="19" s="1"/>
  <c r="AM17" i="19"/>
  <c r="AN17" i="19" s="1"/>
  <c r="Z14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AM92" i="19"/>
  <c r="AJ91" i="19"/>
  <c r="AM91" i="19" s="1"/>
  <c r="AJ90" i="19"/>
  <c r="AM90" i="19" s="1"/>
  <c r="AJ89" i="19"/>
  <c r="R89" i="19"/>
  <c r="AJ88" i="19"/>
  <c r="R88" i="19"/>
  <c r="AJ87" i="19"/>
  <c r="R87" i="19"/>
  <c r="AJ86" i="19"/>
  <c r="R86" i="19"/>
  <c r="AM86" i="19" s="1"/>
  <c r="AJ85" i="19"/>
  <c r="R85" i="19"/>
  <c r="AM85" i="19" s="1"/>
  <c r="AJ84" i="19"/>
  <c r="R84" i="19"/>
  <c r="AM84" i="19" s="1"/>
  <c r="AJ83" i="19"/>
  <c r="R83" i="19"/>
  <c r="M83" i="19"/>
  <c r="AR82" i="19"/>
  <c r="AJ82" i="19"/>
  <c r="R82" i="19"/>
  <c r="M82" i="19"/>
  <c r="AR81" i="19"/>
  <c r="AJ81" i="19"/>
  <c r="R81" i="19"/>
  <c r="M81" i="19"/>
  <c r="AR80" i="19"/>
  <c r="AJ80" i="19"/>
  <c r="R80" i="19"/>
  <c r="M80" i="19"/>
  <c r="AR79" i="19"/>
  <c r="AJ79" i="19"/>
  <c r="R79" i="19"/>
  <c r="M79" i="19"/>
  <c r="AR78" i="19"/>
  <c r="AJ78" i="19"/>
  <c r="R78" i="19"/>
  <c r="M78" i="19"/>
  <c r="AR77" i="19"/>
  <c r="AJ77" i="19"/>
  <c r="R77" i="19"/>
  <c r="M77" i="19"/>
  <c r="AR76" i="19"/>
  <c r="AJ76" i="19"/>
  <c r="R76" i="19"/>
  <c r="M76" i="19"/>
  <c r="AR75" i="19"/>
  <c r="AJ75" i="19"/>
  <c r="R75" i="19"/>
  <c r="M75" i="19"/>
  <c r="P48" i="19"/>
  <c r="AL47" i="19"/>
  <c r="AJ47" i="19"/>
  <c r="S47" i="19"/>
  <c r="P47" i="19"/>
  <c r="I47" i="19"/>
  <c r="AL46" i="19"/>
  <c r="AJ46" i="19"/>
  <c r="S46" i="19"/>
  <c r="P46" i="19"/>
  <c r="I46" i="19"/>
  <c r="AL45" i="19"/>
  <c r="AJ45" i="19"/>
  <c r="S45" i="19"/>
  <c r="P45" i="19"/>
  <c r="I45" i="19"/>
  <c r="AL44" i="19"/>
  <c r="AJ44" i="19"/>
  <c r="S44" i="19"/>
  <c r="P44" i="19"/>
  <c r="I44" i="19"/>
  <c r="AL43" i="19"/>
  <c r="AJ43" i="19"/>
  <c r="S43" i="19"/>
  <c r="P43" i="19"/>
  <c r="I43" i="19"/>
  <c r="AL42" i="19"/>
  <c r="AJ42" i="19"/>
  <c r="S42" i="19"/>
  <c r="P42" i="19"/>
  <c r="I42" i="19"/>
  <c r="AL41" i="19"/>
  <c r="AJ41" i="19"/>
  <c r="S41" i="19"/>
  <c r="P41" i="19"/>
  <c r="I41" i="19"/>
  <c r="AL40" i="19"/>
  <c r="AJ40" i="19"/>
  <c r="S40" i="19"/>
  <c r="P40" i="19"/>
  <c r="I40" i="19"/>
  <c r="AL39" i="19"/>
  <c r="AJ39" i="19"/>
  <c r="S39" i="19"/>
  <c r="P39" i="19"/>
  <c r="I39" i="19"/>
  <c r="AL38" i="19"/>
  <c r="AJ38" i="19"/>
  <c r="S38" i="19"/>
  <c r="P38" i="19"/>
  <c r="I38" i="19"/>
  <c r="AL37" i="19"/>
  <c r="AJ37" i="19"/>
  <c r="S37" i="19"/>
  <c r="P37" i="19"/>
  <c r="I37" i="19"/>
  <c r="AL36" i="19"/>
  <c r="AJ36" i="19"/>
  <c r="S36" i="19"/>
  <c r="P36" i="19"/>
  <c r="I36" i="19"/>
  <c r="AL35" i="19"/>
  <c r="AJ35" i="19"/>
  <c r="S35" i="19"/>
  <c r="P35" i="19"/>
  <c r="I35" i="19"/>
  <c r="AL34" i="19"/>
  <c r="AJ34" i="19"/>
  <c r="S34" i="19"/>
  <c r="P34" i="19"/>
  <c r="I34" i="19"/>
  <c r="AL33" i="19"/>
  <c r="AJ33" i="19"/>
  <c r="S33" i="19"/>
  <c r="P33" i="19"/>
  <c r="I33" i="19"/>
  <c r="AL32" i="19"/>
  <c r="AJ32" i="19"/>
  <c r="S32" i="19"/>
  <c r="P32" i="19"/>
  <c r="I32" i="19"/>
  <c r="AL31" i="19"/>
  <c r="AJ31" i="19"/>
  <c r="S31" i="19"/>
  <c r="P31" i="19"/>
  <c r="I31" i="19"/>
  <c r="AL30" i="19"/>
  <c r="AJ30" i="19"/>
  <c r="S30" i="19"/>
  <c r="P30" i="19"/>
  <c r="I30" i="19"/>
  <c r="AL29" i="19"/>
  <c r="AJ29" i="19"/>
  <c r="S29" i="19"/>
  <c r="P29" i="19"/>
  <c r="I29" i="19"/>
  <c r="AL28" i="19"/>
  <c r="AJ28" i="19"/>
  <c r="S28" i="19"/>
  <c r="P28" i="19"/>
  <c r="I28" i="19"/>
  <c r="AL27" i="19"/>
  <c r="AJ27" i="19"/>
  <c r="S27" i="19"/>
  <c r="P27" i="19"/>
  <c r="I27" i="19"/>
  <c r="AL26" i="19"/>
  <c r="AJ26" i="19"/>
  <c r="S26" i="19"/>
  <c r="P26" i="19"/>
  <c r="I26" i="19"/>
  <c r="AL25" i="19"/>
  <c r="AJ25" i="19"/>
  <c r="S25" i="19"/>
  <c r="P25" i="19"/>
  <c r="I25" i="19"/>
  <c r="AL24" i="19"/>
  <c r="AJ24" i="19"/>
  <c r="S24" i="19"/>
  <c r="P24" i="19"/>
  <c r="I24" i="19"/>
  <c r="AL23" i="19"/>
  <c r="AJ23" i="19"/>
  <c r="S23" i="19"/>
  <c r="P23" i="19"/>
  <c r="I23" i="19"/>
  <c r="AL22" i="19"/>
  <c r="AJ22" i="19"/>
  <c r="S22" i="19"/>
  <c r="P22" i="19"/>
  <c r="I22" i="19"/>
  <c r="AL21" i="19"/>
  <c r="AJ21" i="19"/>
  <c r="S21" i="19"/>
  <c r="P21" i="19"/>
  <c r="I21" i="19"/>
  <c r="AL20" i="19"/>
  <c r="AJ20" i="19"/>
  <c r="S20" i="19"/>
  <c r="P20" i="19"/>
  <c r="I20" i="19"/>
  <c r="AL19" i="19"/>
  <c r="AJ19" i="19"/>
  <c r="S19" i="19"/>
  <c r="P19" i="19"/>
  <c r="I19" i="19"/>
  <c r="AL18" i="19"/>
  <c r="AJ18" i="19"/>
  <c r="S18" i="19"/>
  <c r="P18" i="19"/>
  <c r="I18" i="19"/>
  <c r="AL17" i="19"/>
  <c r="AJ17" i="19"/>
  <c r="S17" i="19"/>
  <c r="P17" i="19"/>
  <c r="I17" i="19"/>
  <c r="AL16" i="19"/>
  <c r="AJ16" i="19"/>
  <c r="S16" i="19"/>
  <c r="P16" i="19"/>
  <c r="I16" i="19"/>
  <c r="AL15" i="19"/>
  <c r="AJ15" i="19"/>
  <c r="S15" i="19"/>
  <c r="P15" i="19"/>
  <c r="I15" i="19"/>
  <c r="AL14" i="19"/>
  <c r="AJ14" i="19"/>
  <c r="S14" i="19"/>
  <c r="P14" i="19"/>
  <c r="I14" i="19"/>
  <c r="E8" i="19"/>
  <c r="AD41" i="18"/>
  <c r="AD40" i="18"/>
  <c r="AD39" i="18"/>
  <c r="AD38" i="18"/>
  <c r="AD37" i="18"/>
  <c r="AD36" i="18"/>
  <c r="AD35" i="18"/>
  <c r="AD34" i="18"/>
  <c r="AD33" i="18"/>
  <c r="AD32" i="18"/>
  <c r="AD31" i="18"/>
  <c r="AD30" i="18"/>
  <c r="AD29" i="18"/>
  <c r="AD28" i="18"/>
  <c r="AD27" i="18"/>
  <c r="AD26" i="18"/>
  <c r="AD25" i="18"/>
  <c r="AD7" i="18"/>
  <c r="AA41" i="18"/>
  <c r="AA40" i="18"/>
  <c r="AA39" i="18"/>
  <c r="AA38" i="18"/>
  <c r="AA37" i="18"/>
  <c r="AA36" i="18"/>
  <c r="AA35" i="18"/>
  <c r="AA34" i="18"/>
  <c r="AA33" i="18"/>
  <c r="AA32" i="18"/>
  <c r="AA31" i="18"/>
  <c r="AA30" i="18"/>
  <c r="AA29" i="18"/>
  <c r="AA28" i="18"/>
  <c r="AA27" i="18"/>
  <c r="AA26" i="18"/>
  <c r="AA25" i="18"/>
  <c r="AA24" i="18"/>
  <c r="AA7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7" i="18"/>
  <c r="AO86" i="18"/>
  <c r="AL85" i="18"/>
  <c r="AO85" i="18" s="1"/>
  <c r="AL84" i="18"/>
  <c r="AO84" i="18" s="1"/>
  <c r="AL83" i="18"/>
  <c r="R83" i="18"/>
  <c r="AL82" i="18"/>
  <c r="R82" i="18"/>
  <c r="AO82" i="18" s="1"/>
  <c r="AL81" i="18"/>
  <c r="R81" i="18"/>
  <c r="AL80" i="18"/>
  <c r="R80" i="18"/>
  <c r="AO80" i="18" s="1"/>
  <c r="AL79" i="18"/>
  <c r="R79" i="18"/>
  <c r="AL78" i="18"/>
  <c r="R78" i="18"/>
  <c r="AO78" i="18" s="1"/>
  <c r="AL77" i="18"/>
  <c r="R77" i="18"/>
  <c r="M77" i="18"/>
  <c r="AT76" i="18"/>
  <c r="AL76" i="18"/>
  <c r="R76" i="18"/>
  <c r="M76" i="18"/>
  <c r="AT75" i="18"/>
  <c r="AL75" i="18"/>
  <c r="R75" i="18"/>
  <c r="M75" i="18"/>
  <c r="AT74" i="18"/>
  <c r="AL74" i="18"/>
  <c r="R74" i="18"/>
  <c r="M74" i="18"/>
  <c r="AT73" i="18"/>
  <c r="AL73" i="18"/>
  <c r="R73" i="18"/>
  <c r="M73" i="18"/>
  <c r="AT72" i="18"/>
  <c r="AL72" i="18"/>
  <c r="R72" i="18"/>
  <c r="M72" i="18"/>
  <c r="AT71" i="18"/>
  <c r="AL71" i="18"/>
  <c r="R71" i="18"/>
  <c r="M71" i="18"/>
  <c r="AT70" i="18"/>
  <c r="AL70" i="18"/>
  <c r="R70" i="18"/>
  <c r="M70" i="18"/>
  <c r="AT69" i="18"/>
  <c r="AL69" i="18"/>
  <c r="R69" i="18"/>
  <c r="M69" i="18"/>
  <c r="AN41" i="18"/>
  <c r="AL41" i="18"/>
  <c r="X41" i="18"/>
  <c r="S41" i="18"/>
  <c r="M41" i="18"/>
  <c r="I41" i="18"/>
  <c r="AN40" i="18"/>
  <c r="AL40" i="18"/>
  <c r="X40" i="18"/>
  <c r="S40" i="18"/>
  <c r="M40" i="18"/>
  <c r="I40" i="18"/>
  <c r="AN39" i="18"/>
  <c r="AL39" i="18"/>
  <c r="X39" i="18"/>
  <c r="S39" i="18"/>
  <c r="M39" i="18"/>
  <c r="I39" i="18"/>
  <c r="AN38" i="18"/>
  <c r="AL38" i="18"/>
  <c r="X38" i="18"/>
  <c r="S38" i="18"/>
  <c r="M38" i="18"/>
  <c r="I38" i="18"/>
  <c r="AN37" i="18"/>
  <c r="AL37" i="18"/>
  <c r="X37" i="18"/>
  <c r="S37" i="18"/>
  <c r="M37" i="18"/>
  <c r="I37" i="18"/>
  <c r="AN36" i="18"/>
  <c r="AL36" i="18"/>
  <c r="X36" i="18"/>
  <c r="S36" i="18"/>
  <c r="M36" i="18"/>
  <c r="I36" i="18"/>
  <c r="AN35" i="18"/>
  <c r="AL35" i="18"/>
  <c r="X35" i="18"/>
  <c r="S35" i="18"/>
  <c r="M35" i="18"/>
  <c r="I35" i="18"/>
  <c r="AN34" i="18"/>
  <c r="AL34" i="18"/>
  <c r="X34" i="18"/>
  <c r="S34" i="18"/>
  <c r="M34" i="18"/>
  <c r="I34" i="18"/>
  <c r="AN33" i="18"/>
  <c r="AL33" i="18"/>
  <c r="S33" i="18"/>
  <c r="M33" i="18"/>
  <c r="I33" i="18"/>
  <c r="AN32" i="18"/>
  <c r="AL32" i="18"/>
  <c r="S32" i="18"/>
  <c r="M32" i="18"/>
  <c r="I32" i="18"/>
  <c r="AN31" i="18"/>
  <c r="AL31" i="18"/>
  <c r="S31" i="18"/>
  <c r="M31" i="18"/>
  <c r="I31" i="18"/>
  <c r="AO31" i="18" s="1"/>
  <c r="AP31" i="18" s="1"/>
  <c r="AN30" i="18"/>
  <c r="AL30" i="18"/>
  <c r="S30" i="18"/>
  <c r="M30" i="18"/>
  <c r="I30" i="18"/>
  <c r="AN29" i="18"/>
  <c r="AL29" i="18"/>
  <c r="S29" i="18"/>
  <c r="M29" i="18"/>
  <c r="I29" i="18"/>
  <c r="AN28" i="18"/>
  <c r="AL28" i="18"/>
  <c r="S28" i="18"/>
  <c r="M28" i="18"/>
  <c r="I28" i="18"/>
  <c r="AN27" i="18"/>
  <c r="AL27" i="18"/>
  <c r="S27" i="18"/>
  <c r="M27" i="18"/>
  <c r="I27" i="18"/>
  <c r="AO27" i="18" s="1"/>
  <c r="AP27" i="18" s="1"/>
  <c r="AN26" i="18"/>
  <c r="AL26" i="18"/>
  <c r="S26" i="18"/>
  <c r="M26" i="18"/>
  <c r="I26" i="18"/>
  <c r="AL25" i="18"/>
  <c r="S25" i="18"/>
  <c r="M25" i="18"/>
  <c r="I25" i="18"/>
  <c r="AL24" i="18"/>
  <c r="S24" i="18"/>
  <c r="M24" i="18"/>
  <c r="I24" i="18"/>
  <c r="AL23" i="18"/>
  <c r="M23" i="18"/>
  <c r="AO23" i="18"/>
  <c r="AP23" i="18" s="1"/>
  <c r="AO22" i="18"/>
  <c r="AP22" i="18" s="1"/>
  <c r="AO21" i="18"/>
  <c r="AP21" i="18" s="1"/>
  <c r="AO20" i="18"/>
  <c r="AP20" i="18" s="1"/>
  <c r="AO15" i="18"/>
  <c r="AP15" i="18" s="1"/>
  <c r="AP16" i="18"/>
  <c r="AO13" i="18"/>
  <c r="AP13" i="18" s="1"/>
  <c r="AP14" i="18"/>
  <c r="AO12" i="18"/>
  <c r="AP12" i="18" s="1"/>
  <c r="AO11" i="18"/>
  <c r="AP11" i="18" s="1"/>
  <c r="AO10" i="18"/>
  <c r="AP10" i="18" s="1"/>
  <c r="AN7" i="18"/>
  <c r="AL7" i="18"/>
  <c r="X7" i="18"/>
  <c r="S7" i="18"/>
  <c r="M7" i="18"/>
  <c r="I7" i="18"/>
  <c r="X40" i="17"/>
  <c r="X8" i="17"/>
  <c r="X6" i="17"/>
  <c r="I40" i="17"/>
  <c r="I39" i="17"/>
  <c r="I38" i="17"/>
  <c r="I37" i="17"/>
  <c r="I36" i="17"/>
  <c r="I8" i="17"/>
  <c r="O40" i="17"/>
  <c r="O39" i="17"/>
  <c r="O38" i="17"/>
  <c r="O37" i="17"/>
  <c r="O36" i="17"/>
  <c r="O8" i="17"/>
  <c r="S40" i="17"/>
  <c r="S39" i="17"/>
  <c r="S38" i="17"/>
  <c r="S8" i="17"/>
  <c r="S6" i="17"/>
  <c r="O6" i="17"/>
  <c r="I6" i="17"/>
  <c r="AG85" i="17"/>
  <c r="AD84" i="17"/>
  <c r="AG84" i="17" s="1"/>
  <c r="AD83" i="17"/>
  <c r="AG83" i="17" s="1"/>
  <c r="AD82" i="17"/>
  <c r="R82" i="17"/>
  <c r="AG82" i="17" s="1"/>
  <c r="AD81" i="17"/>
  <c r="R81" i="17"/>
  <c r="AD80" i="17"/>
  <c r="R80" i="17"/>
  <c r="AG80" i="17" s="1"/>
  <c r="AD79" i="17"/>
  <c r="R79" i="17"/>
  <c r="AD78" i="17"/>
  <c r="R78" i="17"/>
  <c r="AG78" i="17" s="1"/>
  <c r="AD77" i="17"/>
  <c r="R77" i="17"/>
  <c r="AD76" i="17"/>
  <c r="R76" i="17"/>
  <c r="M76" i="17"/>
  <c r="AL75" i="17"/>
  <c r="AD75" i="17"/>
  <c r="R75" i="17"/>
  <c r="M75" i="17"/>
  <c r="AL74" i="17"/>
  <c r="AD74" i="17"/>
  <c r="R74" i="17"/>
  <c r="M74" i="17"/>
  <c r="AL73" i="17"/>
  <c r="AD73" i="17"/>
  <c r="R73" i="17"/>
  <c r="M73" i="17"/>
  <c r="AL72" i="17"/>
  <c r="AD72" i="17"/>
  <c r="R72" i="17"/>
  <c r="M72" i="17"/>
  <c r="AL71" i="17"/>
  <c r="AD71" i="17"/>
  <c r="R71" i="17"/>
  <c r="M71" i="17"/>
  <c r="AL70" i="17"/>
  <c r="AD70" i="17"/>
  <c r="R70" i="17"/>
  <c r="M70" i="17"/>
  <c r="AL69" i="17"/>
  <c r="AD69" i="17"/>
  <c r="R69" i="17"/>
  <c r="M69" i="17"/>
  <c r="AL68" i="17"/>
  <c r="AD68" i="17"/>
  <c r="R68" i="17"/>
  <c r="M68" i="17"/>
  <c r="AG68" i="17" s="1"/>
  <c r="AD40" i="17"/>
  <c r="M40" i="17"/>
  <c r="AD39" i="17"/>
  <c r="M39" i="17"/>
  <c r="AD38" i="17"/>
  <c r="M38" i="17"/>
  <c r="AD37" i="17"/>
  <c r="M37" i="17"/>
  <c r="M36" i="17"/>
  <c r="AF8" i="17"/>
  <c r="AD8" i="17"/>
  <c r="M8" i="17"/>
  <c r="AF6" i="17"/>
  <c r="AD6" i="17"/>
  <c r="M6" i="17"/>
  <c r="E2" i="17"/>
  <c r="AE92" i="16"/>
  <c r="AC92" i="16"/>
  <c r="W92" i="16"/>
  <c r="Q92" i="16"/>
  <c r="N92" i="16"/>
  <c r="K92" i="16"/>
  <c r="AE91" i="16"/>
  <c r="AC91" i="16"/>
  <c r="W91" i="16"/>
  <c r="Q91" i="16"/>
  <c r="N91" i="16"/>
  <c r="K91" i="16"/>
  <c r="AE90" i="16"/>
  <c r="AC90" i="16"/>
  <c r="W90" i="16"/>
  <c r="Q90" i="16"/>
  <c r="N90" i="16"/>
  <c r="K90" i="16"/>
  <c r="AE89" i="16"/>
  <c r="AC89" i="16"/>
  <c r="W89" i="16"/>
  <c r="Q89" i="16"/>
  <c r="N89" i="16"/>
  <c r="K89" i="16"/>
  <c r="AE88" i="16"/>
  <c r="AC88" i="16"/>
  <c r="W88" i="16"/>
  <c r="Q88" i="16"/>
  <c r="N88" i="16"/>
  <c r="K88" i="16"/>
  <c r="AE87" i="16"/>
  <c r="AC87" i="16"/>
  <c r="W87" i="16"/>
  <c r="Q87" i="16"/>
  <c r="N87" i="16"/>
  <c r="K87" i="16"/>
  <c r="AE86" i="16"/>
  <c r="AC86" i="16"/>
  <c r="W86" i="16"/>
  <c r="Q86" i="16"/>
  <c r="N86" i="16"/>
  <c r="K86" i="16"/>
  <c r="AE85" i="16"/>
  <c r="AC85" i="16"/>
  <c r="W85" i="16"/>
  <c r="Q85" i="16"/>
  <c r="N85" i="16"/>
  <c r="K85" i="16"/>
  <c r="AE84" i="16"/>
  <c r="AC84" i="16"/>
  <c r="W84" i="16"/>
  <c r="Q84" i="16"/>
  <c r="N84" i="16"/>
  <c r="K84" i="16"/>
  <c r="AE83" i="16"/>
  <c r="AC83" i="16"/>
  <c r="W83" i="16"/>
  <c r="Q83" i="16"/>
  <c r="N83" i="16"/>
  <c r="K83" i="16"/>
  <c r="AE82" i="16"/>
  <c r="AC82" i="16"/>
  <c r="W82" i="16"/>
  <c r="Q82" i="16"/>
  <c r="N82" i="16"/>
  <c r="K82" i="16"/>
  <c r="AE81" i="16"/>
  <c r="AC81" i="16"/>
  <c r="W81" i="16"/>
  <c r="Q81" i="16"/>
  <c r="N81" i="16"/>
  <c r="K81" i="16"/>
  <c r="AE80" i="16"/>
  <c r="AC80" i="16"/>
  <c r="W80" i="16"/>
  <c r="Q80" i="16"/>
  <c r="N80" i="16"/>
  <c r="K80" i="16"/>
  <c r="AE79" i="16"/>
  <c r="AC79" i="16"/>
  <c r="W79" i="16"/>
  <c r="Q79" i="16"/>
  <c r="N79" i="16"/>
  <c r="K79" i="16"/>
  <c r="AE78" i="16"/>
  <c r="AC78" i="16"/>
  <c r="W78" i="16"/>
  <c r="Q78" i="16"/>
  <c r="N78" i="16"/>
  <c r="K78" i="16"/>
  <c r="AE77" i="16"/>
  <c r="AC77" i="16"/>
  <c r="W77" i="16"/>
  <c r="Q77" i="16"/>
  <c r="N77" i="16"/>
  <c r="K77" i="16"/>
  <c r="AE76" i="16"/>
  <c r="AC76" i="16"/>
  <c r="W76" i="16"/>
  <c r="Q76" i="16"/>
  <c r="N76" i="16"/>
  <c r="K76" i="16"/>
  <c r="AE75" i="16"/>
  <c r="AC75" i="16"/>
  <c r="W75" i="16"/>
  <c r="Q75" i="16"/>
  <c r="N75" i="16"/>
  <c r="K75" i="16"/>
  <c r="AE74" i="16"/>
  <c r="AC74" i="16"/>
  <c r="W74" i="16"/>
  <c r="Q74" i="16"/>
  <c r="N74" i="16"/>
  <c r="K74" i="16"/>
  <c r="AE73" i="16"/>
  <c r="AC73" i="16"/>
  <c r="W73" i="16"/>
  <c r="Q73" i="16"/>
  <c r="N73" i="16"/>
  <c r="K73" i="16"/>
  <c r="AE72" i="16"/>
  <c r="AC72" i="16"/>
  <c r="W72" i="16"/>
  <c r="Q72" i="16"/>
  <c r="N72" i="16"/>
  <c r="K72" i="16"/>
  <c r="AE71" i="16"/>
  <c r="AC71" i="16"/>
  <c r="W71" i="16"/>
  <c r="Q71" i="16"/>
  <c r="N71" i="16"/>
  <c r="K71" i="16"/>
  <c r="AE70" i="16"/>
  <c r="AC70" i="16"/>
  <c r="W70" i="16"/>
  <c r="Q70" i="16"/>
  <c r="N70" i="16"/>
  <c r="K70" i="16"/>
  <c r="AE69" i="16"/>
  <c r="AC69" i="16"/>
  <c r="W69" i="16"/>
  <c r="Q69" i="16"/>
  <c r="N69" i="16"/>
  <c r="K69" i="16"/>
  <c r="AE68" i="16"/>
  <c r="AC68" i="16"/>
  <c r="W68" i="16"/>
  <c r="Q68" i="16"/>
  <c r="N68" i="16"/>
  <c r="K68" i="16"/>
  <c r="AE67" i="16"/>
  <c r="AC67" i="16"/>
  <c r="W67" i="16"/>
  <c r="Q67" i="16"/>
  <c r="N67" i="16"/>
  <c r="K67" i="16"/>
  <c r="AE66" i="16"/>
  <c r="AC66" i="16"/>
  <c r="W66" i="16"/>
  <c r="Q66" i="16"/>
  <c r="N66" i="16"/>
  <c r="K66" i="16"/>
  <c r="AE65" i="16"/>
  <c r="AC65" i="16"/>
  <c r="W65" i="16"/>
  <c r="Q65" i="16"/>
  <c r="N65" i="16"/>
  <c r="K65" i="16"/>
  <c r="AE64" i="16"/>
  <c r="AC64" i="16"/>
  <c r="W64" i="16"/>
  <c r="Q64" i="16"/>
  <c r="N64" i="16"/>
  <c r="K64" i="16"/>
  <c r="AE63" i="16"/>
  <c r="AC63" i="16"/>
  <c r="W63" i="16"/>
  <c r="Q63" i="16"/>
  <c r="N63" i="16"/>
  <c r="K63" i="16"/>
  <c r="AE62" i="16"/>
  <c r="AC62" i="16"/>
  <c r="W62" i="16"/>
  <c r="Q62" i="16"/>
  <c r="N62" i="16"/>
  <c r="K62" i="16"/>
  <c r="AE61" i="16"/>
  <c r="AC61" i="16"/>
  <c r="W61" i="16"/>
  <c r="Q61" i="16"/>
  <c r="N61" i="16"/>
  <c r="K61" i="16"/>
  <c r="AE60" i="16"/>
  <c r="AC60" i="16"/>
  <c r="W60" i="16"/>
  <c r="Q60" i="16"/>
  <c r="N60" i="16"/>
  <c r="K60" i="16"/>
  <c r="AE59" i="16"/>
  <c r="AC59" i="16"/>
  <c r="W59" i="16"/>
  <c r="Q59" i="16"/>
  <c r="N59" i="16"/>
  <c r="K59" i="16"/>
  <c r="AE58" i="16"/>
  <c r="AC58" i="16"/>
  <c r="W58" i="16"/>
  <c r="Q58" i="16"/>
  <c r="N58" i="16"/>
  <c r="K58" i="16"/>
  <c r="AE57" i="16"/>
  <c r="AC57" i="16"/>
  <c r="W57" i="16"/>
  <c r="Q57" i="16"/>
  <c r="N57" i="16"/>
  <c r="K57" i="16"/>
  <c r="AE56" i="16"/>
  <c r="AC56" i="16"/>
  <c r="W56" i="16"/>
  <c r="Q56" i="16"/>
  <c r="N56" i="16"/>
  <c r="K56" i="16"/>
  <c r="AE55" i="16"/>
  <c r="AC55" i="16"/>
  <c r="W55" i="16"/>
  <c r="Q55" i="16"/>
  <c r="N55" i="16"/>
  <c r="K55" i="16"/>
  <c r="AE54" i="16"/>
  <c r="AC54" i="16"/>
  <c r="W54" i="16"/>
  <c r="Q54" i="16"/>
  <c r="N54" i="16"/>
  <c r="K54" i="16"/>
  <c r="AE53" i="16"/>
  <c r="AC53" i="16"/>
  <c r="W53" i="16"/>
  <c r="Q53" i="16"/>
  <c r="N53" i="16"/>
  <c r="K53" i="16"/>
  <c r="AE52" i="16"/>
  <c r="AC52" i="16"/>
  <c r="W52" i="16"/>
  <c r="Q52" i="16"/>
  <c r="N52" i="16"/>
  <c r="K52" i="16"/>
  <c r="AE51" i="16"/>
  <c r="AC51" i="16"/>
  <c r="W51" i="16"/>
  <c r="Q51" i="16"/>
  <c r="N51" i="16"/>
  <c r="K51" i="16"/>
  <c r="AE50" i="16"/>
  <c r="AC50" i="16"/>
  <c r="W50" i="16"/>
  <c r="Q50" i="16"/>
  <c r="N50" i="16"/>
  <c r="K50" i="16"/>
  <c r="AE49" i="16"/>
  <c r="AC49" i="16"/>
  <c r="W49" i="16"/>
  <c r="Q49" i="16"/>
  <c r="N49" i="16"/>
  <c r="K49" i="16"/>
  <c r="AE48" i="16"/>
  <c r="AC48" i="16"/>
  <c r="W48" i="16"/>
  <c r="Q48" i="16"/>
  <c r="N48" i="16"/>
  <c r="K48" i="16"/>
  <c r="AE47" i="16"/>
  <c r="AC47" i="16"/>
  <c r="W47" i="16"/>
  <c r="Q47" i="16"/>
  <c r="N47" i="16"/>
  <c r="K47" i="16"/>
  <c r="AE46" i="16"/>
  <c r="AC46" i="16"/>
  <c r="W46" i="16"/>
  <c r="Q46" i="16"/>
  <c r="N46" i="16"/>
  <c r="K46" i="16"/>
  <c r="AE45" i="16"/>
  <c r="AC45" i="16"/>
  <c r="W45" i="16"/>
  <c r="Q45" i="16"/>
  <c r="N45" i="16"/>
  <c r="K45" i="16"/>
  <c r="AE44" i="16"/>
  <c r="AC44" i="16"/>
  <c r="W44" i="16"/>
  <c r="Q44" i="16"/>
  <c r="N44" i="16"/>
  <c r="K44" i="16"/>
  <c r="AE43" i="16"/>
  <c r="AC43" i="16"/>
  <c r="W43" i="16"/>
  <c r="Q43" i="16"/>
  <c r="N43" i="16"/>
  <c r="K43" i="16"/>
  <c r="AE42" i="16"/>
  <c r="AC42" i="16"/>
  <c r="W42" i="16"/>
  <c r="Q42" i="16"/>
  <c r="N42" i="16"/>
  <c r="K42" i="16"/>
  <c r="AE41" i="16"/>
  <c r="AC41" i="16"/>
  <c r="W41" i="16"/>
  <c r="Q41" i="16"/>
  <c r="N41" i="16"/>
  <c r="K41" i="16"/>
  <c r="AE40" i="16"/>
  <c r="AC40" i="16"/>
  <c r="W40" i="16"/>
  <c r="Q40" i="16"/>
  <c r="N40" i="16"/>
  <c r="K40" i="16"/>
  <c r="AE39" i="16"/>
  <c r="AC39" i="16"/>
  <c r="W39" i="16"/>
  <c r="Q39" i="16"/>
  <c r="N39" i="16"/>
  <c r="K39" i="16"/>
  <c r="AE38" i="16"/>
  <c r="AC38" i="16"/>
  <c r="W38" i="16"/>
  <c r="Q38" i="16"/>
  <c r="N38" i="16"/>
  <c r="K38" i="16"/>
  <c r="AE37" i="16"/>
  <c r="AC37" i="16"/>
  <c r="W37" i="16"/>
  <c r="Q37" i="16"/>
  <c r="N37" i="16"/>
  <c r="K37" i="16"/>
  <c r="AE36" i="16"/>
  <c r="AC36" i="16"/>
  <c r="W36" i="16"/>
  <c r="Q36" i="16"/>
  <c r="N36" i="16"/>
  <c r="K36" i="16"/>
  <c r="AE35" i="16"/>
  <c r="AC35" i="16"/>
  <c r="W35" i="16"/>
  <c r="Q35" i="16"/>
  <c r="N35" i="16"/>
  <c r="K35" i="16"/>
  <c r="AE34" i="16"/>
  <c r="AC34" i="16"/>
  <c r="W34" i="16"/>
  <c r="Q34" i="16"/>
  <c r="N34" i="16"/>
  <c r="K34" i="16"/>
  <c r="AE33" i="16"/>
  <c r="AC33" i="16"/>
  <c r="W33" i="16"/>
  <c r="Q33" i="16"/>
  <c r="N33" i="16"/>
  <c r="K33" i="16"/>
  <c r="AE32" i="16"/>
  <c r="AC32" i="16"/>
  <c r="W32" i="16"/>
  <c r="Q32" i="16"/>
  <c r="N32" i="16"/>
  <c r="K32" i="16"/>
  <c r="AE31" i="16"/>
  <c r="AC31" i="16"/>
  <c r="W31" i="16"/>
  <c r="Q31" i="16"/>
  <c r="N31" i="16"/>
  <c r="K31" i="16"/>
  <c r="AE30" i="16"/>
  <c r="AC30" i="16"/>
  <c r="W30" i="16"/>
  <c r="Q30" i="16"/>
  <c r="N30" i="16"/>
  <c r="K30" i="16"/>
  <c r="AE29" i="16"/>
  <c r="AC29" i="16"/>
  <c r="W29" i="16"/>
  <c r="Q29" i="16"/>
  <c r="N29" i="16"/>
  <c r="K29" i="16"/>
  <c r="AE28" i="16"/>
  <c r="AC28" i="16"/>
  <c r="W28" i="16"/>
  <c r="Q28" i="16"/>
  <c r="N28" i="16"/>
  <c r="K28" i="16"/>
  <c r="AE19" i="16"/>
  <c r="AC19" i="16"/>
  <c r="W19" i="16"/>
  <c r="Q19" i="16"/>
  <c r="N19" i="16"/>
  <c r="K19" i="16"/>
  <c r="AE15" i="16"/>
  <c r="AC15" i="16"/>
  <c r="W15" i="16"/>
  <c r="Q15" i="16"/>
  <c r="N15" i="16"/>
  <c r="K15" i="16"/>
  <c r="AE26" i="16"/>
  <c r="AC26" i="16"/>
  <c r="W26" i="16"/>
  <c r="Q26" i="16"/>
  <c r="N26" i="16"/>
  <c r="K26" i="16"/>
  <c r="AC21" i="16"/>
  <c r="W21" i="16"/>
  <c r="Q21" i="16"/>
  <c r="N21" i="16"/>
  <c r="K21" i="16"/>
  <c r="AC17" i="16"/>
  <c r="W17" i="16"/>
  <c r="Q17" i="16"/>
  <c r="N17" i="16"/>
  <c r="K17" i="16"/>
  <c r="AC20" i="16"/>
  <c r="W20" i="16"/>
  <c r="Q20" i="16"/>
  <c r="N20" i="16"/>
  <c r="K20" i="16"/>
  <c r="AC25" i="16"/>
  <c r="W25" i="16"/>
  <c r="Q25" i="16"/>
  <c r="N25" i="16"/>
  <c r="K25" i="16"/>
  <c r="AC24" i="16"/>
  <c r="W24" i="16"/>
  <c r="Q24" i="16"/>
  <c r="N24" i="16"/>
  <c r="K24" i="16"/>
  <c r="AC23" i="16"/>
  <c r="W23" i="16"/>
  <c r="Q23" i="16"/>
  <c r="N23" i="16"/>
  <c r="K23" i="16"/>
  <c r="AC22" i="16"/>
  <c r="W22" i="16"/>
  <c r="Q22" i="16"/>
  <c r="N22" i="16"/>
  <c r="K22" i="16"/>
  <c r="AC18" i="16"/>
  <c r="W18" i="16"/>
  <c r="Q18" i="16"/>
  <c r="N18" i="16"/>
  <c r="K18" i="16"/>
  <c r="AC14" i="16"/>
  <c r="W14" i="16"/>
  <c r="Q14" i="16"/>
  <c r="N14" i="16"/>
  <c r="K14" i="16"/>
  <c r="AC13" i="16"/>
  <c r="W13" i="16"/>
  <c r="Q13" i="16"/>
  <c r="N13" i="16"/>
  <c r="K13" i="16"/>
  <c r="AE9" i="16"/>
  <c r="AC9" i="16"/>
  <c r="W9" i="16"/>
  <c r="Q9" i="16"/>
  <c r="N9" i="16"/>
  <c r="K9" i="16"/>
  <c r="AE6" i="16"/>
  <c r="AC6" i="16"/>
  <c r="W6" i="16"/>
  <c r="Q6" i="16"/>
  <c r="N6" i="16"/>
  <c r="K6" i="16"/>
  <c r="AE7" i="16"/>
  <c r="AC7" i="16"/>
  <c r="W7" i="16"/>
  <c r="Q7" i="16"/>
  <c r="N7" i="16"/>
  <c r="K7" i="16"/>
  <c r="AE8" i="16"/>
  <c r="AC8" i="16"/>
  <c r="W8" i="16"/>
  <c r="E2" i="16"/>
  <c r="AA38" i="7"/>
  <c r="Y38" i="7"/>
  <c r="O38" i="7"/>
  <c r="L38" i="7"/>
  <c r="AA37" i="7"/>
  <c r="Y37" i="7"/>
  <c r="O37" i="7"/>
  <c r="L37" i="7"/>
  <c r="AA36" i="7"/>
  <c r="Y36" i="7"/>
  <c r="O36" i="7"/>
  <c r="L36" i="7"/>
  <c r="AA35" i="7"/>
  <c r="Y35" i="7"/>
  <c r="O35" i="7"/>
  <c r="L35" i="7"/>
  <c r="AA34" i="7"/>
  <c r="Y34" i="7"/>
  <c r="O34" i="7"/>
  <c r="L34" i="7"/>
  <c r="AA33" i="7"/>
  <c r="Y33" i="7"/>
  <c r="O33" i="7"/>
  <c r="L33" i="7"/>
  <c r="AA32" i="7"/>
  <c r="Y32" i="7"/>
  <c r="O32" i="7"/>
  <c r="L32" i="7"/>
  <c r="AA31" i="7"/>
  <c r="Y31" i="7"/>
  <c r="O31" i="7"/>
  <c r="L31" i="7"/>
  <c r="AA30" i="7"/>
  <c r="Y30" i="7"/>
  <c r="O30" i="7"/>
  <c r="L30" i="7"/>
  <c r="AA29" i="7"/>
  <c r="Y29" i="7"/>
  <c r="O29" i="7"/>
  <c r="L29" i="7"/>
  <c r="AA28" i="7"/>
  <c r="Y28" i="7"/>
  <c r="O28" i="7"/>
  <c r="L28" i="7"/>
  <c r="AA27" i="7"/>
  <c r="Y27" i="7"/>
  <c r="O27" i="7"/>
  <c r="L27" i="7"/>
  <c r="AA19" i="7"/>
  <c r="Y19" i="7"/>
  <c r="O19" i="7"/>
  <c r="L19" i="7"/>
  <c r="AA25" i="7"/>
  <c r="Y25" i="7"/>
  <c r="O25" i="7"/>
  <c r="L25" i="7"/>
  <c r="AA24" i="7"/>
  <c r="Y24" i="7"/>
  <c r="O24" i="7"/>
  <c r="L24" i="7"/>
  <c r="AA17" i="7"/>
  <c r="Y17" i="7"/>
  <c r="O17" i="7"/>
  <c r="L17" i="7"/>
  <c r="AA21" i="7"/>
  <c r="Y21" i="7"/>
  <c r="O21" i="7"/>
  <c r="L21" i="7"/>
  <c r="AA16" i="7"/>
  <c r="Y16" i="7"/>
  <c r="O16" i="7"/>
  <c r="L16" i="7"/>
  <c r="AA23" i="7"/>
  <c r="Y23" i="7"/>
  <c r="O23" i="7"/>
  <c r="L23" i="7"/>
  <c r="AA22" i="7"/>
  <c r="Y22" i="7"/>
  <c r="O22" i="7"/>
  <c r="L22" i="7"/>
  <c r="AA20" i="7"/>
  <c r="Y20" i="7"/>
  <c r="O20" i="7"/>
  <c r="L20" i="7"/>
  <c r="AA15" i="7"/>
  <c r="Y15" i="7"/>
  <c r="O15" i="7"/>
  <c r="L15" i="7"/>
  <c r="AA14" i="7"/>
  <c r="Y14" i="7"/>
  <c r="O14" i="7"/>
  <c r="L14" i="7"/>
  <c r="AA18" i="7"/>
  <c r="Y18" i="7"/>
  <c r="O18" i="7"/>
  <c r="L18" i="7"/>
  <c r="AA26" i="7"/>
  <c r="Y26" i="7"/>
  <c r="O26" i="7"/>
  <c r="L26" i="7"/>
  <c r="AA13" i="7"/>
  <c r="Y13" i="7"/>
  <c r="O13" i="7"/>
  <c r="L13" i="7"/>
  <c r="AA10" i="7"/>
  <c r="Y10" i="7"/>
  <c r="O10" i="7"/>
  <c r="L10" i="7"/>
  <c r="AA6" i="7"/>
  <c r="Y6" i="7"/>
  <c r="O6" i="7"/>
  <c r="L6" i="7"/>
  <c r="AA9" i="7"/>
  <c r="Y9" i="7"/>
  <c r="O9" i="7"/>
  <c r="L9" i="7"/>
  <c r="AA8" i="7"/>
  <c r="Y8" i="7"/>
  <c r="O8" i="7"/>
  <c r="L8" i="7"/>
  <c r="AA7" i="7"/>
  <c r="Y7" i="7"/>
  <c r="O7" i="7"/>
  <c r="L7" i="7"/>
  <c r="AA5" i="7"/>
  <c r="Y5" i="7"/>
  <c r="O5" i="7"/>
  <c r="L5" i="7"/>
  <c r="J4" i="11"/>
  <c r="I4" i="11"/>
  <c r="J5" i="11"/>
  <c r="I5" i="11"/>
  <c r="J5" i="9"/>
  <c r="I5" i="9"/>
  <c r="J6" i="9"/>
  <c r="I6" i="9"/>
  <c r="F7" i="9"/>
  <c r="J5" i="15"/>
  <c r="I5" i="15"/>
  <c r="J6" i="15"/>
  <c r="I6" i="15"/>
  <c r="E1" i="15"/>
  <c r="J5" i="12"/>
  <c r="J6" i="12"/>
  <c r="I5" i="12"/>
  <c r="I6" i="12"/>
  <c r="L8" i="5"/>
  <c r="O8" i="5"/>
  <c r="Y8" i="5"/>
  <c r="AA8" i="5"/>
  <c r="L9" i="5"/>
  <c r="O9" i="5"/>
  <c r="Y9" i="5"/>
  <c r="AA9" i="5"/>
  <c r="L13" i="5"/>
  <c r="O13" i="5"/>
  <c r="Y13" i="5"/>
  <c r="AA13" i="5"/>
  <c r="L14" i="5"/>
  <c r="O14" i="5"/>
  <c r="Y14" i="5"/>
  <c r="AA14" i="5"/>
  <c r="L15" i="5"/>
  <c r="O15" i="5"/>
  <c r="Y15" i="5"/>
  <c r="AA15" i="5"/>
  <c r="L20" i="5"/>
  <c r="O20" i="5"/>
  <c r="Y20" i="5"/>
  <c r="AA20" i="5"/>
  <c r="L21" i="5"/>
  <c r="O21" i="5"/>
  <c r="Y21" i="5"/>
  <c r="AA21" i="5"/>
  <c r="L22" i="5"/>
  <c r="O22" i="5"/>
  <c r="Y22" i="5"/>
  <c r="AA22" i="5"/>
  <c r="L23" i="5"/>
  <c r="O23" i="5"/>
  <c r="Y23" i="5"/>
  <c r="AA23" i="5"/>
  <c r="L24" i="5"/>
  <c r="O24" i="5"/>
  <c r="Y24" i="5"/>
  <c r="AA24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Y42" i="5"/>
  <c r="Y41" i="5"/>
  <c r="Y40" i="5"/>
  <c r="Y39" i="5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AA43" i="5"/>
  <c r="AC99" i="14"/>
  <c r="AC98" i="14"/>
  <c r="AC97" i="14"/>
  <c r="AC96" i="14"/>
  <c r="AC95" i="14"/>
  <c r="AC94" i="14"/>
  <c r="AC93" i="14"/>
  <c r="AC92" i="14"/>
  <c r="AC91" i="14"/>
  <c r="AC90" i="14"/>
  <c r="AC89" i="14"/>
  <c r="AC88" i="14"/>
  <c r="AC87" i="14"/>
  <c r="AC86" i="14"/>
  <c r="AC85" i="14"/>
  <c r="AC84" i="14"/>
  <c r="AC83" i="14"/>
  <c r="AC82" i="14"/>
  <c r="AC81" i="14"/>
  <c r="AC80" i="14"/>
  <c r="AC79" i="14"/>
  <c r="AC78" i="14"/>
  <c r="AC77" i="14"/>
  <c r="AC76" i="14"/>
  <c r="AC75" i="14"/>
  <c r="AC74" i="14"/>
  <c r="AC73" i="14"/>
  <c r="AC72" i="14"/>
  <c r="AC71" i="14"/>
  <c r="AC70" i="14"/>
  <c r="AC69" i="14"/>
  <c r="AC68" i="14"/>
  <c r="AC67" i="14"/>
  <c r="AC66" i="14"/>
  <c r="AC65" i="14"/>
  <c r="AC64" i="14"/>
  <c r="AC63" i="14"/>
  <c r="AC62" i="14"/>
  <c r="AC61" i="14"/>
  <c r="AC60" i="14"/>
  <c r="AC59" i="14"/>
  <c r="AC58" i="14"/>
  <c r="AC57" i="14"/>
  <c r="AC56" i="14"/>
  <c r="AC55" i="14"/>
  <c r="AC54" i="14"/>
  <c r="AC53" i="14"/>
  <c r="AC52" i="14"/>
  <c r="AC51" i="14"/>
  <c r="AC50" i="14"/>
  <c r="AC49" i="14"/>
  <c r="AC48" i="14"/>
  <c r="AC47" i="14"/>
  <c r="AC46" i="14"/>
  <c r="AC45" i="14"/>
  <c r="AC44" i="14"/>
  <c r="AC43" i="14"/>
  <c r="AC42" i="14"/>
  <c r="AC41" i="14"/>
  <c r="AC40" i="14"/>
  <c r="AC39" i="14"/>
  <c r="AC38" i="14"/>
  <c r="AC37" i="14"/>
  <c r="AC36" i="14"/>
  <c r="AC35" i="14"/>
  <c r="AC34" i="14"/>
  <c r="AC33" i="14"/>
  <c r="AC32" i="14"/>
  <c r="AC31" i="14"/>
  <c r="AC30" i="14"/>
  <c r="AC29" i="14"/>
  <c r="AC28" i="14"/>
  <c r="AC27" i="14"/>
  <c r="AC26" i="14"/>
  <c r="AC25" i="14"/>
  <c r="AC23" i="14"/>
  <c r="AC22" i="14"/>
  <c r="AC21" i="14"/>
  <c r="AC20" i="14"/>
  <c r="AC19" i="14"/>
  <c r="AC18" i="14"/>
  <c r="AC17" i="14"/>
  <c r="AC16" i="14"/>
  <c r="AC12" i="14"/>
  <c r="AC11" i="14"/>
  <c r="AC10" i="14"/>
  <c r="AC9" i="14"/>
  <c r="AE99" i="14"/>
  <c r="AE98" i="14"/>
  <c r="AE97" i="14"/>
  <c r="AE96" i="14"/>
  <c r="AE95" i="14"/>
  <c r="AE94" i="14"/>
  <c r="AE93" i="14"/>
  <c r="AE92" i="14"/>
  <c r="AE91" i="14"/>
  <c r="AE90" i="14"/>
  <c r="AE89" i="14"/>
  <c r="AE88" i="14"/>
  <c r="AE87" i="14"/>
  <c r="AE86" i="14"/>
  <c r="AE85" i="14"/>
  <c r="AE84" i="14"/>
  <c r="AE83" i="14"/>
  <c r="AE82" i="14"/>
  <c r="AE81" i="14"/>
  <c r="AE80" i="14"/>
  <c r="AE79" i="14"/>
  <c r="AE78" i="14"/>
  <c r="AE77" i="14"/>
  <c r="AE76" i="14"/>
  <c r="AE75" i="14"/>
  <c r="AE74" i="14"/>
  <c r="AE73" i="14"/>
  <c r="AE72" i="14"/>
  <c r="AE71" i="14"/>
  <c r="AE70" i="14"/>
  <c r="AE69" i="14"/>
  <c r="AE68" i="14"/>
  <c r="AE67" i="14"/>
  <c r="AE66" i="14"/>
  <c r="AE65" i="14"/>
  <c r="AE64" i="14"/>
  <c r="AE63" i="14"/>
  <c r="AE62" i="14"/>
  <c r="AE61" i="14"/>
  <c r="AE60" i="14"/>
  <c r="AE59" i="14"/>
  <c r="AE58" i="14"/>
  <c r="AE57" i="14"/>
  <c r="AE56" i="14"/>
  <c r="AE55" i="14"/>
  <c r="AE54" i="14"/>
  <c r="AE53" i="14"/>
  <c r="AE52" i="14"/>
  <c r="AE51" i="14"/>
  <c r="AE50" i="14"/>
  <c r="AE49" i="14"/>
  <c r="AE48" i="14"/>
  <c r="AE47" i="14"/>
  <c r="AE46" i="14"/>
  <c r="AE45" i="14"/>
  <c r="AE44" i="14"/>
  <c r="AE43" i="14"/>
  <c r="AE42" i="14"/>
  <c r="AE41" i="14"/>
  <c r="AE40" i="14"/>
  <c r="AE39" i="14"/>
  <c r="AE38" i="14"/>
  <c r="AE37" i="14"/>
  <c r="AE36" i="14"/>
  <c r="AE35" i="14"/>
  <c r="AE34" i="14"/>
  <c r="AE33" i="14"/>
  <c r="AE32" i="14"/>
  <c r="AE31" i="14"/>
  <c r="AE30" i="14"/>
  <c r="AE29" i="14"/>
  <c r="AE28" i="14"/>
  <c r="AE27" i="14"/>
  <c r="AE26" i="14"/>
  <c r="AE25" i="14"/>
  <c r="AE23" i="14"/>
  <c r="AE22" i="14"/>
  <c r="AE21" i="14"/>
  <c r="AE20" i="14"/>
  <c r="AE19" i="14"/>
  <c r="AE18" i="14"/>
  <c r="AE17" i="14"/>
  <c r="AE16" i="14"/>
  <c r="AE12" i="14"/>
  <c r="AE11" i="14"/>
  <c r="AE10" i="14"/>
  <c r="AE9" i="14"/>
  <c r="AC8" i="14"/>
  <c r="W99" i="14"/>
  <c r="Q99" i="14"/>
  <c r="N99" i="14"/>
  <c r="AF99" i="14" s="1"/>
  <c r="AG99" i="14" s="1"/>
  <c r="AH99" i="14" s="1"/>
  <c r="AK99" i="14" s="1"/>
  <c r="K99" i="14"/>
  <c r="W98" i="14"/>
  <c r="Q98" i="14"/>
  <c r="N98" i="14"/>
  <c r="K98" i="14"/>
  <c r="W97" i="14"/>
  <c r="Q97" i="14"/>
  <c r="N97" i="14"/>
  <c r="K97" i="14"/>
  <c r="W96" i="14"/>
  <c r="Q96" i="14"/>
  <c r="N96" i="14"/>
  <c r="K96" i="14"/>
  <c r="W95" i="14"/>
  <c r="Q95" i="14"/>
  <c r="N95" i="14"/>
  <c r="AF95" i="14" s="1"/>
  <c r="AG95" i="14" s="1"/>
  <c r="AH95" i="14" s="1"/>
  <c r="AK95" i="14" s="1"/>
  <c r="K95" i="14"/>
  <c r="W94" i="14"/>
  <c r="Q94" i="14"/>
  <c r="N94" i="14"/>
  <c r="K94" i="14"/>
  <c r="W93" i="14"/>
  <c r="Q93" i="14"/>
  <c r="N93" i="14"/>
  <c r="K93" i="14"/>
  <c r="W92" i="14"/>
  <c r="Q92" i="14"/>
  <c r="N92" i="14"/>
  <c r="K92" i="14"/>
  <c r="W91" i="14"/>
  <c r="Q91" i="14"/>
  <c r="N91" i="14"/>
  <c r="AF91" i="14" s="1"/>
  <c r="AG91" i="14" s="1"/>
  <c r="AH91" i="14" s="1"/>
  <c r="AK91" i="14" s="1"/>
  <c r="K91" i="14"/>
  <c r="W90" i="14"/>
  <c r="Q90" i="14"/>
  <c r="N90" i="14"/>
  <c r="K90" i="14"/>
  <c r="W89" i="14"/>
  <c r="Q89" i="14"/>
  <c r="N89" i="14"/>
  <c r="K89" i="14"/>
  <c r="W88" i="14"/>
  <c r="Q88" i="14"/>
  <c r="N88" i="14"/>
  <c r="K88" i="14"/>
  <c r="W87" i="14"/>
  <c r="Q87" i="14"/>
  <c r="N87" i="14"/>
  <c r="AF87" i="14" s="1"/>
  <c r="AG87" i="14" s="1"/>
  <c r="AH87" i="14" s="1"/>
  <c r="AK87" i="14" s="1"/>
  <c r="K87" i="14"/>
  <c r="W86" i="14"/>
  <c r="Q86" i="14"/>
  <c r="N86" i="14"/>
  <c r="K86" i="14"/>
  <c r="W85" i="14"/>
  <c r="Q85" i="14"/>
  <c r="N85" i="14"/>
  <c r="K85" i="14"/>
  <c r="W84" i="14"/>
  <c r="Q84" i="14"/>
  <c r="N84" i="14"/>
  <c r="K84" i="14"/>
  <c r="W83" i="14"/>
  <c r="Q83" i="14"/>
  <c r="N83" i="14"/>
  <c r="AF83" i="14" s="1"/>
  <c r="AG83" i="14" s="1"/>
  <c r="AH83" i="14" s="1"/>
  <c r="AK83" i="14" s="1"/>
  <c r="K83" i="14"/>
  <c r="W82" i="14"/>
  <c r="Q82" i="14"/>
  <c r="N82" i="14"/>
  <c r="K82" i="14"/>
  <c r="W81" i="14"/>
  <c r="Q81" i="14"/>
  <c r="N81" i="14"/>
  <c r="K81" i="14"/>
  <c r="W80" i="14"/>
  <c r="Q80" i="14"/>
  <c r="N80" i="14"/>
  <c r="K80" i="14"/>
  <c r="W79" i="14"/>
  <c r="Q79" i="14"/>
  <c r="N79" i="14"/>
  <c r="AF79" i="14" s="1"/>
  <c r="AG79" i="14" s="1"/>
  <c r="AH79" i="14" s="1"/>
  <c r="AK79" i="14" s="1"/>
  <c r="K79" i="14"/>
  <c r="W78" i="14"/>
  <c r="Q78" i="14"/>
  <c r="N78" i="14"/>
  <c r="K78" i="14"/>
  <c r="W77" i="14"/>
  <c r="Q77" i="14"/>
  <c r="N77" i="14"/>
  <c r="K77" i="14"/>
  <c r="W76" i="14"/>
  <c r="Q76" i="14"/>
  <c r="N76" i="14"/>
  <c r="K76" i="14"/>
  <c r="W75" i="14"/>
  <c r="Q75" i="14"/>
  <c r="N75" i="14"/>
  <c r="AF75" i="14" s="1"/>
  <c r="AG75" i="14" s="1"/>
  <c r="AH75" i="14" s="1"/>
  <c r="AK75" i="14" s="1"/>
  <c r="K75" i="14"/>
  <c r="W74" i="14"/>
  <c r="Q74" i="14"/>
  <c r="N74" i="14"/>
  <c r="K74" i="14"/>
  <c r="W73" i="14"/>
  <c r="Q73" i="14"/>
  <c r="N73" i="14"/>
  <c r="K73" i="14"/>
  <c r="W72" i="14"/>
  <c r="Q72" i="14"/>
  <c r="N72" i="14"/>
  <c r="K72" i="14"/>
  <c r="W71" i="14"/>
  <c r="Q71" i="14"/>
  <c r="N71" i="14"/>
  <c r="AF71" i="14" s="1"/>
  <c r="AG71" i="14" s="1"/>
  <c r="AH71" i="14" s="1"/>
  <c r="AK71" i="14" s="1"/>
  <c r="K71" i="14"/>
  <c r="W70" i="14"/>
  <c r="Q70" i="14"/>
  <c r="N70" i="14"/>
  <c r="K70" i="14"/>
  <c r="W69" i="14"/>
  <c r="Q69" i="14"/>
  <c r="N69" i="14"/>
  <c r="K69" i="14"/>
  <c r="W68" i="14"/>
  <c r="Q68" i="14"/>
  <c r="N68" i="14"/>
  <c r="K68" i="14"/>
  <c r="W67" i="14"/>
  <c r="Q67" i="14"/>
  <c r="N67" i="14"/>
  <c r="AF67" i="14" s="1"/>
  <c r="AG67" i="14" s="1"/>
  <c r="AH67" i="14" s="1"/>
  <c r="AK67" i="14" s="1"/>
  <c r="K67" i="14"/>
  <c r="W66" i="14"/>
  <c r="Q66" i="14"/>
  <c r="N66" i="14"/>
  <c r="K66" i="14"/>
  <c r="W65" i="14"/>
  <c r="Q65" i="14"/>
  <c r="N65" i="14"/>
  <c r="K65" i="14"/>
  <c r="W64" i="14"/>
  <c r="Q64" i="14"/>
  <c r="N64" i="14"/>
  <c r="K64" i="14"/>
  <c r="W63" i="14"/>
  <c r="Q63" i="14"/>
  <c r="N63" i="14"/>
  <c r="AF63" i="14" s="1"/>
  <c r="AG63" i="14" s="1"/>
  <c r="AH63" i="14" s="1"/>
  <c r="AK63" i="14" s="1"/>
  <c r="K63" i="14"/>
  <c r="W62" i="14"/>
  <c r="Q62" i="14"/>
  <c r="N62" i="14"/>
  <c r="K62" i="14"/>
  <c r="W61" i="14"/>
  <c r="Q61" i="14"/>
  <c r="N61" i="14"/>
  <c r="K61" i="14"/>
  <c r="W60" i="14"/>
  <c r="Q60" i="14"/>
  <c r="N60" i="14"/>
  <c r="K60" i="14"/>
  <c r="W59" i="14"/>
  <c r="Q59" i="14"/>
  <c r="N59" i="14"/>
  <c r="AF59" i="14" s="1"/>
  <c r="AG59" i="14" s="1"/>
  <c r="AH59" i="14" s="1"/>
  <c r="AK59" i="14" s="1"/>
  <c r="K59" i="14"/>
  <c r="W58" i="14"/>
  <c r="Q58" i="14"/>
  <c r="N58" i="14"/>
  <c r="K58" i="14"/>
  <c r="W57" i="14"/>
  <c r="Q57" i="14"/>
  <c r="N57" i="14"/>
  <c r="K57" i="14"/>
  <c r="W56" i="14"/>
  <c r="Q56" i="14"/>
  <c r="N56" i="14"/>
  <c r="K56" i="14"/>
  <c r="W55" i="14"/>
  <c r="Q55" i="14"/>
  <c r="N55" i="14"/>
  <c r="AF55" i="14" s="1"/>
  <c r="AG55" i="14" s="1"/>
  <c r="AH55" i="14" s="1"/>
  <c r="AK55" i="14" s="1"/>
  <c r="K55" i="14"/>
  <c r="W54" i="14"/>
  <c r="Q54" i="14"/>
  <c r="N54" i="14"/>
  <c r="K54" i="14"/>
  <c r="W53" i="14"/>
  <c r="Q53" i="14"/>
  <c r="N53" i="14"/>
  <c r="K53" i="14"/>
  <c r="W52" i="14"/>
  <c r="Q52" i="14"/>
  <c r="N52" i="14"/>
  <c r="K52" i="14"/>
  <c r="W51" i="14"/>
  <c r="Q51" i="14"/>
  <c r="N51" i="14"/>
  <c r="AF51" i="14" s="1"/>
  <c r="AG51" i="14" s="1"/>
  <c r="AH51" i="14" s="1"/>
  <c r="AK51" i="14" s="1"/>
  <c r="K51" i="14"/>
  <c r="W50" i="14"/>
  <c r="Q50" i="14"/>
  <c r="N50" i="14"/>
  <c r="K50" i="14"/>
  <c r="W49" i="14"/>
  <c r="Q49" i="14"/>
  <c r="N49" i="14"/>
  <c r="K49" i="14"/>
  <c r="W48" i="14"/>
  <c r="Q48" i="14"/>
  <c r="N48" i="14"/>
  <c r="K48" i="14"/>
  <c r="W47" i="14"/>
  <c r="Q47" i="14"/>
  <c r="N47" i="14"/>
  <c r="AF47" i="14" s="1"/>
  <c r="AG47" i="14" s="1"/>
  <c r="AH47" i="14" s="1"/>
  <c r="AK47" i="14" s="1"/>
  <c r="K47" i="14"/>
  <c r="W46" i="14"/>
  <c r="Q46" i="14"/>
  <c r="N46" i="14"/>
  <c r="K46" i="14"/>
  <c r="W45" i="14"/>
  <c r="Q45" i="14"/>
  <c r="N45" i="14"/>
  <c r="K45" i="14"/>
  <c r="W44" i="14"/>
  <c r="Q44" i="14"/>
  <c r="N44" i="14"/>
  <c r="K44" i="14"/>
  <c r="W43" i="14"/>
  <c r="Q43" i="14"/>
  <c r="N43" i="14"/>
  <c r="AF43" i="14" s="1"/>
  <c r="AG43" i="14" s="1"/>
  <c r="AH43" i="14" s="1"/>
  <c r="AK43" i="14" s="1"/>
  <c r="K43" i="14"/>
  <c r="W42" i="14"/>
  <c r="Q42" i="14"/>
  <c r="N42" i="14"/>
  <c r="K42" i="14"/>
  <c r="W41" i="14"/>
  <c r="Q41" i="14"/>
  <c r="N41" i="14"/>
  <c r="K41" i="14"/>
  <c r="W40" i="14"/>
  <c r="Q40" i="14"/>
  <c r="N40" i="14"/>
  <c r="K40" i="14"/>
  <c r="W39" i="14"/>
  <c r="Q39" i="14"/>
  <c r="N39" i="14"/>
  <c r="AF39" i="14" s="1"/>
  <c r="AG39" i="14" s="1"/>
  <c r="AH39" i="14" s="1"/>
  <c r="AK39" i="14" s="1"/>
  <c r="K39" i="14"/>
  <c r="W38" i="14"/>
  <c r="Q38" i="14"/>
  <c r="N38" i="14"/>
  <c r="K38" i="14"/>
  <c r="W37" i="14"/>
  <c r="Q37" i="14"/>
  <c r="N37" i="14"/>
  <c r="K37" i="14"/>
  <c r="W36" i="14"/>
  <c r="Q36" i="14"/>
  <c r="N36" i="14"/>
  <c r="K36" i="14"/>
  <c r="W35" i="14"/>
  <c r="Q35" i="14"/>
  <c r="N35" i="14"/>
  <c r="AF35" i="14" s="1"/>
  <c r="AG35" i="14" s="1"/>
  <c r="AH35" i="14" s="1"/>
  <c r="AK35" i="14" s="1"/>
  <c r="K35" i="14"/>
  <c r="W34" i="14"/>
  <c r="Q34" i="14"/>
  <c r="N34" i="14"/>
  <c r="K34" i="14"/>
  <c r="W33" i="14"/>
  <c r="Q33" i="14"/>
  <c r="N33" i="14"/>
  <c r="K33" i="14"/>
  <c r="W32" i="14"/>
  <c r="Q32" i="14"/>
  <c r="N32" i="14"/>
  <c r="K32" i="14"/>
  <c r="W31" i="14"/>
  <c r="Q31" i="14"/>
  <c r="N31" i="14"/>
  <c r="AF31" i="14" s="1"/>
  <c r="AG31" i="14" s="1"/>
  <c r="AH31" i="14" s="1"/>
  <c r="AK31" i="14" s="1"/>
  <c r="K31" i="14"/>
  <c r="W30" i="14"/>
  <c r="Q30" i="14"/>
  <c r="N30" i="14"/>
  <c r="K30" i="14"/>
  <c r="W29" i="14"/>
  <c r="Q29" i="14"/>
  <c r="N29" i="14"/>
  <c r="K29" i="14"/>
  <c r="W28" i="14"/>
  <c r="Q28" i="14"/>
  <c r="N28" i="14"/>
  <c r="K28" i="14"/>
  <c r="W27" i="14"/>
  <c r="Q27" i="14"/>
  <c r="N27" i="14"/>
  <c r="AF27" i="14" s="1"/>
  <c r="AG27" i="14" s="1"/>
  <c r="AH27" i="14" s="1"/>
  <c r="AK27" i="14" s="1"/>
  <c r="K27" i="14"/>
  <c r="W26" i="14"/>
  <c r="Q26" i="14"/>
  <c r="N26" i="14"/>
  <c r="K26" i="14"/>
  <c r="W25" i="14"/>
  <c r="Q25" i="14"/>
  <c r="N25" i="14"/>
  <c r="K25" i="14"/>
  <c r="W23" i="14"/>
  <c r="Q23" i="14"/>
  <c r="N23" i="14"/>
  <c r="AF23" i="14" s="1"/>
  <c r="AG23" i="14" s="1"/>
  <c r="AH23" i="14" s="1"/>
  <c r="AK23" i="14" s="1"/>
  <c r="K23" i="14"/>
  <c r="W22" i="14"/>
  <c r="Q22" i="14"/>
  <c r="N22" i="14"/>
  <c r="K22" i="14"/>
  <c r="W21" i="14"/>
  <c r="Q21" i="14"/>
  <c r="N21" i="14"/>
  <c r="K21" i="14"/>
  <c r="W20" i="14"/>
  <c r="Q20" i="14"/>
  <c r="N20" i="14"/>
  <c r="K20" i="14"/>
  <c r="W19" i="14"/>
  <c r="Q19" i="14"/>
  <c r="N19" i="14"/>
  <c r="AF19" i="14" s="1"/>
  <c r="AG19" i="14" s="1"/>
  <c r="AH19" i="14" s="1"/>
  <c r="AK19" i="14" s="1"/>
  <c r="K19" i="14"/>
  <c r="W18" i="14"/>
  <c r="Q18" i="14"/>
  <c r="N18" i="14"/>
  <c r="K18" i="14"/>
  <c r="W17" i="14"/>
  <c r="Q17" i="14"/>
  <c r="N17" i="14"/>
  <c r="K17" i="14"/>
  <c r="W16" i="14"/>
  <c r="Q16" i="14"/>
  <c r="N16" i="14"/>
  <c r="K16" i="14"/>
  <c r="W12" i="14"/>
  <c r="Q12" i="14"/>
  <c r="N12" i="14"/>
  <c r="K12" i="14"/>
  <c r="W11" i="14"/>
  <c r="Q11" i="14"/>
  <c r="N11" i="14"/>
  <c r="AF11" i="14" s="1"/>
  <c r="AG11" i="14" s="1"/>
  <c r="AH11" i="14" s="1"/>
  <c r="AK11" i="14" s="1"/>
  <c r="K11" i="14"/>
  <c r="W10" i="14"/>
  <c r="Q10" i="14"/>
  <c r="N10" i="14"/>
  <c r="K10" i="14"/>
  <c r="W9" i="14"/>
  <c r="Q9" i="14"/>
  <c r="N9" i="14"/>
  <c r="K9" i="14"/>
  <c r="AE8" i="14"/>
  <c r="W8" i="14"/>
  <c r="Q8" i="14"/>
  <c r="N8" i="14"/>
  <c r="K8" i="14"/>
  <c r="E5" i="14"/>
  <c r="AB83" i="7"/>
  <c r="Y82" i="7"/>
  <c r="AB82" i="7" s="1"/>
  <c r="Y81" i="7"/>
  <c r="AB81" i="7" s="1"/>
  <c r="Y80" i="7"/>
  <c r="P80" i="7"/>
  <c r="Y79" i="7"/>
  <c r="P79" i="7"/>
  <c r="Y78" i="7"/>
  <c r="P78" i="7"/>
  <c r="Y77" i="7"/>
  <c r="P77" i="7"/>
  <c r="Y76" i="7"/>
  <c r="P76" i="7"/>
  <c r="Y75" i="7"/>
  <c r="P75" i="7"/>
  <c r="Y74" i="7"/>
  <c r="P74" i="7"/>
  <c r="L74" i="7"/>
  <c r="AG73" i="7"/>
  <c r="Y73" i="7"/>
  <c r="P73" i="7"/>
  <c r="L73" i="7"/>
  <c r="AG72" i="7"/>
  <c r="Y72" i="7"/>
  <c r="P72" i="7"/>
  <c r="L72" i="7"/>
  <c r="AG71" i="7"/>
  <c r="Y71" i="7"/>
  <c r="P71" i="7"/>
  <c r="L71" i="7"/>
  <c r="AG70" i="7"/>
  <c r="Y70" i="7"/>
  <c r="P70" i="7"/>
  <c r="L70" i="7"/>
  <c r="AG69" i="7"/>
  <c r="Y69" i="7"/>
  <c r="P69" i="7"/>
  <c r="L69" i="7"/>
  <c r="AG68" i="7"/>
  <c r="Y68" i="7"/>
  <c r="P68" i="7"/>
  <c r="L68" i="7"/>
  <c r="AG67" i="7"/>
  <c r="Y67" i="7"/>
  <c r="P67" i="7"/>
  <c r="L67" i="7"/>
  <c r="AG66" i="7"/>
  <c r="Y66" i="7"/>
  <c r="P66" i="7"/>
  <c r="L66" i="7"/>
  <c r="K6" i="13" l="1"/>
  <c r="K5" i="13"/>
  <c r="AF58" i="16"/>
  <c r="AG58" i="16" s="1"/>
  <c r="AH58" i="16" s="1"/>
  <c r="AK58" i="16" s="1"/>
  <c r="AF18" i="16"/>
  <c r="AG18" i="16" s="1"/>
  <c r="AK16" i="16" s="1"/>
  <c r="AO26" i="18"/>
  <c r="AP26" i="18" s="1"/>
  <c r="AO30" i="18"/>
  <c r="AP30" i="18" s="1"/>
  <c r="AO35" i="18"/>
  <c r="AP35" i="18" s="1"/>
  <c r="AO39" i="18"/>
  <c r="AP39" i="18" s="1"/>
  <c r="AO32" i="18"/>
  <c r="AP32" i="18" s="1"/>
  <c r="AO37" i="18"/>
  <c r="AP37" i="18" s="1"/>
  <c r="AO41" i="18"/>
  <c r="AP41" i="18" s="1"/>
  <c r="AO79" i="18"/>
  <c r="AO29" i="18"/>
  <c r="AP29" i="18" s="1"/>
  <c r="AO33" i="18"/>
  <c r="AP33" i="18" s="1"/>
  <c r="AO28" i="18"/>
  <c r="AP28" i="18" s="1"/>
  <c r="AO34" i="18"/>
  <c r="AP34" i="18" s="1"/>
  <c r="AO38" i="18"/>
  <c r="AP38" i="18" s="1"/>
  <c r="AO24" i="18"/>
  <c r="AP24" i="18" s="1"/>
  <c r="AO25" i="18"/>
  <c r="AP25" i="18" s="1"/>
  <c r="AO36" i="18"/>
  <c r="AP36" i="18" s="1"/>
  <c r="AO40" i="18"/>
  <c r="AP40" i="18" s="1"/>
  <c r="AM15" i="19"/>
  <c r="AN15" i="19" s="1"/>
  <c r="AO72" i="18"/>
  <c r="AO73" i="18"/>
  <c r="AO75" i="18"/>
  <c r="AO76" i="18"/>
  <c r="AO77" i="18"/>
  <c r="AO70" i="18"/>
  <c r="AG23" i="17"/>
  <c r="AG76" i="17"/>
  <c r="AG77" i="17"/>
  <c r="AG36" i="17"/>
  <c r="AG40" i="17"/>
  <c r="AG79" i="17"/>
  <c r="AG37" i="17"/>
  <c r="AG7" i="17"/>
  <c r="AH7" i="17" s="1"/>
  <c r="AG72" i="17"/>
  <c r="AG81" i="17"/>
  <c r="AG39" i="17"/>
  <c r="AG38" i="17"/>
  <c r="AH38" i="17" s="1"/>
  <c r="AB7" i="7"/>
  <c r="AC7" i="7" s="1"/>
  <c r="AB78" i="7"/>
  <c r="AB80" i="7"/>
  <c r="AB15" i="7"/>
  <c r="AC15" i="7" s="1"/>
  <c r="AB27" i="7"/>
  <c r="AC27" i="7" s="1"/>
  <c r="AB29" i="7"/>
  <c r="AC29" i="7" s="1"/>
  <c r="AB30" i="7"/>
  <c r="AC30" i="7" s="1"/>
  <c r="AB31" i="7"/>
  <c r="AC31" i="7" s="1"/>
  <c r="AB32" i="7"/>
  <c r="AC32" i="7" s="1"/>
  <c r="AB33" i="7"/>
  <c r="AC33" i="7" s="1"/>
  <c r="AB34" i="7"/>
  <c r="AC34" i="7" s="1"/>
  <c r="AB35" i="7"/>
  <c r="AC35" i="7" s="1"/>
  <c r="AK9" i="16"/>
  <c r="AF20" i="16"/>
  <c r="AG20" i="16" s="1"/>
  <c r="AK21" i="16" s="1"/>
  <c r="AF15" i="16"/>
  <c r="AG15" i="16" s="1"/>
  <c r="AK25" i="16" s="1"/>
  <c r="AF29" i="16"/>
  <c r="AG29" i="16" s="1"/>
  <c r="AH29" i="16" s="1"/>
  <c r="AK29" i="16" s="1"/>
  <c r="AF31" i="16"/>
  <c r="AG31" i="16" s="1"/>
  <c r="AH31" i="16" s="1"/>
  <c r="AK31" i="16" s="1"/>
  <c r="AF33" i="16"/>
  <c r="AG33" i="16" s="1"/>
  <c r="AH33" i="16" s="1"/>
  <c r="AK33" i="16" s="1"/>
  <c r="AF35" i="16"/>
  <c r="AG35" i="16" s="1"/>
  <c r="AH35" i="16" s="1"/>
  <c r="AK35" i="16" s="1"/>
  <c r="AF37" i="16"/>
  <c r="AG37" i="16" s="1"/>
  <c r="AH37" i="16" s="1"/>
  <c r="AK37" i="16" s="1"/>
  <c r="AF39" i="16"/>
  <c r="AG39" i="16" s="1"/>
  <c r="AH39" i="16" s="1"/>
  <c r="AK39" i="16" s="1"/>
  <c r="AF41" i="16"/>
  <c r="AG41" i="16" s="1"/>
  <c r="AH41" i="16" s="1"/>
  <c r="AK41" i="16" s="1"/>
  <c r="AF43" i="16"/>
  <c r="AG43" i="16" s="1"/>
  <c r="AH43" i="16" s="1"/>
  <c r="AK43" i="16" s="1"/>
  <c r="AF45" i="16"/>
  <c r="AG45" i="16" s="1"/>
  <c r="AH45" i="16" s="1"/>
  <c r="AK45" i="16" s="1"/>
  <c r="AF47" i="16"/>
  <c r="AG47" i="16" s="1"/>
  <c r="AH47" i="16" s="1"/>
  <c r="AK47" i="16" s="1"/>
  <c r="AF49" i="16"/>
  <c r="AG49" i="16" s="1"/>
  <c r="AH49" i="16" s="1"/>
  <c r="AK49" i="16" s="1"/>
  <c r="AF51" i="16"/>
  <c r="AG51" i="16" s="1"/>
  <c r="AH51" i="16" s="1"/>
  <c r="AK51" i="16" s="1"/>
  <c r="AF53" i="16"/>
  <c r="AG53" i="16" s="1"/>
  <c r="AH53" i="16" s="1"/>
  <c r="AK53" i="16" s="1"/>
  <c r="AF55" i="16"/>
  <c r="AG55" i="16" s="1"/>
  <c r="AH55" i="16" s="1"/>
  <c r="AK55" i="16" s="1"/>
  <c r="AF57" i="16"/>
  <c r="AG57" i="16" s="1"/>
  <c r="AH57" i="16" s="1"/>
  <c r="AK57" i="16" s="1"/>
  <c r="AF59" i="16"/>
  <c r="AG59" i="16" s="1"/>
  <c r="AH59" i="16" s="1"/>
  <c r="AK59" i="16" s="1"/>
  <c r="AF61" i="16"/>
  <c r="AG61" i="16" s="1"/>
  <c r="AH61" i="16" s="1"/>
  <c r="AK61" i="16" s="1"/>
  <c r="AF63" i="16"/>
  <c r="AG63" i="16" s="1"/>
  <c r="AH63" i="16" s="1"/>
  <c r="AK63" i="16" s="1"/>
  <c r="AF65" i="16"/>
  <c r="AG65" i="16" s="1"/>
  <c r="AH65" i="16" s="1"/>
  <c r="AK65" i="16" s="1"/>
  <c r="AF67" i="16"/>
  <c r="AG67" i="16" s="1"/>
  <c r="AH67" i="16" s="1"/>
  <c r="AK67" i="16" s="1"/>
  <c r="AF69" i="16"/>
  <c r="AG69" i="16" s="1"/>
  <c r="AH69" i="16" s="1"/>
  <c r="AK69" i="16" s="1"/>
  <c r="AF71" i="16"/>
  <c r="AG71" i="16" s="1"/>
  <c r="AH71" i="16" s="1"/>
  <c r="AK71" i="16" s="1"/>
  <c r="AF73" i="16"/>
  <c r="AG73" i="16" s="1"/>
  <c r="AH73" i="16" s="1"/>
  <c r="AK73" i="16" s="1"/>
  <c r="AF75" i="16"/>
  <c r="AG75" i="16" s="1"/>
  <c r="AH75" i="16" s="1"/>
  <c r="AK75" i="16" s="1"/>
  <c r="AF77" i="16"/>
  <c r="AG77" i="16" s="1"/>
  <c r="AH77" i="16" s="1"/>
  <c r="AK77" i="16" s="1"/>
  <c r="AF79" i="16"/>
  <c r="AG79" i="16" s="1"/>
  <c r="AH79" i="16" s="1"/>
  <c r="AK79" i="16" s="1"/>
  <c r="AF81" i="16"/>
  <c r="AG81" i="16" s="1"/>
  <c r="AH81" i="16" s="1"/>
  <c r="AK81" i="16" s="1"/>
  <c r="AF83" i="16"/>
  <c r="AG83" i="16" s="1"/>
  <c r="AH83" i="16" s="1"/>
  <c r="AK83" i="16" s="1"/>
  <c r="AF85" i="16"/>
  <c r="AG85" i="16" s="1"/>
  <c r="AH85" i="16" s="1"/>
  <c r="AK85" i="16" s="1"/>
  <c r="AF87" i="16"/>
  <c r="AG87" i="16" s="1"/>
  <c r="AH87" i="16" s="1"/>
  <c r="AK87" i="16" s="1"/>
  <c r="AF89" i="16"/>
  <c r="AG89" i="16" s="1"/>
  <c r="AH89" i="16" s="1"/>
  <c r="AK89" i="16" s="1"/>
  <c r="AF91" i="16"/>
  <c r="AG91" i="16" s="1"/>
  <c r="AH91" i="16" s="1"/>
  <c r="AK91" i="16" s="1"/>
  <c r="AK5" i="16"/>
  <c r="AK14" i="16"/>
  <c r="AF23" i="16"/>
  <c r="AG23" i="16" s="1"/>
  <c r="AK27" i="16" s="1"/>
  <c r="AF17" i="16"/>
  <c r="AG17" i="16" s="1"/>
  <c r="AK22" i="16" s="1"/>
  <c r="AF21" i="16"/>
  <c r="AG21" i="16" s="1"/>
  <c r="AK23" i="16" s="1"/>
  <c r="AF24" i="16"/>
  <c r="AG24" i="16" s="1"/>
  <c r="AK18" i="16" s="1"/>
  <c r="AF26" i="16"/>
  <c r="AG26" i="16" s="1"/>
  <c r="AK24" i="16" s="1"/>
  <c r="AF19" i="16"/>
  <c r="AG19" i="16" s="1"/>
  <c r="AK26" i="16" s="1"/>
  <c r="AF28" i="16"/>
  <c r="AG28" i="16" s="1"/>
  <c r="AK28" i="16" s="1"/>
  <c r="AF30" i="16"/>
  <c r="AG30" i="16" s="1"/>
  <c r="AH30" i="16" s="1"/>
  <c r="AK30" i="16" s="1"/>
  <c r="AF32" i="16"/>
  <c r="AG32" i="16" s="1"/>
  <c r="AH32" i="16" s="1"/>
  <c r="AK32" i="16" s="1"/>
  <c r="AF34" i="16"/>
  <c r="AG34" i="16" s="1"/>
  <c r="AH34" i="16" s="1"/>
  <c r="AK34" i="16" s="1"/>
  <c r="AF36" i="16"/>
  <c r="AG36" i="16" s="1"/>
  <c r="AH36" i="16" s="1"/>
  <c r="AK36" i="16" s="1"/>
  <c r="AF38" i="16"/>
  <c r="AG38" i="16" s="1"/>
  <c r="AH38" i="16" s="1"/>
  <c r="AK38" i="16" s="1"/>
  <c r="AF40" i="16"/>
  <c r="AG40" i="16" s="1"/>
  <c r="AH40" i="16" s="1"/>
  <c r="AK40" i="16" s="1"/>
  <c r="AF42" i="16"/>
  <c r="AG42" i="16" s="1"/>
  <c r="AH42" i="16" s="1"/>
  <c r="AK42" i="16" s="1"/>
  <c r="AF44" i="16"/>
  <c r="AG44" i="16" s="1"/>
  <c r="AH44" i="16" s="1"/>
  <c r="AK44" i="16" s="1"/>
  <c r="AF46" i="16"/>
  <c r="AG46" i="16" s="1"/>
  <c r="AH46" i="16" s="1"/>
  <c r="AK46" i="16" s="1"/>
  <c r="AF48" i="16"/>
  <c r="AG48" i="16" s="1"/>
  <c r="AH48" i="16" s="1"/>
  <c r="AK48" i="16" s="1"/>
  <c r="AF50" i="16"/>
  <c r="AG50" i="16" s="1"/>
  <c r="AH50" i="16" s="1"/>
  <c r="AK50" i="16" s="1"/>
  <c r="AF52" i="16"/>
  <c r="AG52" i="16" s="1"/>
  <c r="AH52" i="16" s="1"/>
  <c r="AK52" i="16" s="1"/>
  <c r="AF54" i="16"/>
  <c r="AG54" i="16" s="1"/>
  <c r="AH54" i="16" s="1"/>
  <c r="AK54" i="16" s="1"/>
  <c r="AF56" i="16"/>
  <c r="AG56" i="16" s="1"/>
  <c r="AH56" i="16" s="1"/>
  <c r="AK56" i="16" s="1"/>
  <c r="AF60" i="16"/>
  <c r="AG60" i="16" s="1"/>
  <c r="AH60" i="16" s="1"/>
  <c r="AK60" i="16" s="1"/>
  <c r="AF62" i="16"/>
  <c r="AG62" i="16" s="1"/>
  <c r="AH62" i="16" s="1"/>
  <c r="AK62" i="16" s="1"/>
  <c r="AF64" i="16"/>
  <c r="AG64" i="16" s="1"/>
  <c r="AH64" i="16" s="1"/>
  <c r="AK64" i="16" s="1"/>
  <c r="AF66" i="16"/>
  <c r="AG66" i="16" s="1"/>
  <c r="AH66" i="16" s="1"/>
  <c r="AK66" i="16" s="1"/>
  <c r="AF68" i="16"/>
  <c r="AG68" i="16" s="1"/>
  <c r="AH68" i="16" s="1"/>
  <c r="AK68" i="16" s="1"/>
  <c r="AF70" i="16"/>
  <c r="AG70" i="16" s="1"/>
  <c r="AH70" i="16" s="1"/>
  <c r="AK70" i="16" s="1"/>
  <c r="AF72" i="16"/>
  <c r="AG72" i="16" s="1"/>
  <c r="AH72" i="16" s="1"/>
  <c r="AK72" i="16" s="1"/>
  <c r="AF74" i="16"/>
  <c r="AG74" i="16" s="1"/>
  <c r="AH74" i="16" s="1"/>
  <c r="AK74" i="16" s="1"/>
  <c r="AF76" i="16"/>
  <c r="AG76" i="16" s="1"/>
  <c r="AH76" i="16" s="1"/>
  <c r="AK76" i="16" s="1"/>
  <c r="AF78" i="16"/>
  <c r="AG78" i="16" s="1"/>
  <c r="AH78" i="16" s="1"/>
  <c r="AK78" i="16" s="1"/>
  <c r="AF80" i="16"/>
  <c r="AG80" i="16" s="1"/>
  <c r="AH80" i="16" s="1"/>
  <c r="AK80" i="16" s="1"/>
  <c r="AF82" i="16"/>
  <c r="AG82" i="16" s="1"/>
  <c r="AH82" i="16" s="1"/>
  <c r="AK82" i="16" s="1"/>
  <c r="AF84" i="16"/>
  <c r="AG84" i="16" s="1"/>
  <c r="AH84" i="16" s="1"/>
  <c r="AK84" i="16" s="1"/>
  <c r="AF86" i="16"/>
  <c r="AG86" i="16" s="1"/>
  <c r="AH86" i="16" s="1"/>
  <c r="AK86" i="16" s="1"/>
  <c r="AF88" i="16"/>
  <c r="AG88" i="16" s="1"/>
  <c r="AH88" i="16" s="1"/>
  <c r="AK88" i="16" s="1"/>
  <c r="AF90" i="16"/>
  <c r="AG90" i="16" s="1"/>
  <c r="AH90" i="16" s="1"/>
  <c r="AK90" i="16" s="1"/>
  <c r="AF92" i="16"/>
  <c r="AG92" i="16" s="1"/>
  <c r="AH92" i="16" s="1"/>
  <c r="AK92" i="16" s="1"/>
  <c r="AH39" i="17"/>
  <c r="AH23" i="17"/>
  <c r="AG69" i="17"/>
  <c r="AG70" i="17"/>
  <c r="AG71" i="17"/>
  <c r="AH22" i="17"/>
  <c r="AH40" i="17"/>
  <c r="AG73" i="17"/>
  <c r="AG74" i="17"/>
  <c r="AG75" i="17"/>
  <c r="AF25" i="16"/>
  <c r="AG25" i="16" s="1"/>
  <c r="AK19" i="16" s="1"/>
  <c r="AF22" i="16"/>
  <c r="AG22" i="16" s="1"/>
  <c r="AK17" i="16" s="1"/>
  <c r="AK15" i="16"/>
  <c r="AK6" i="16"/>
  <c r="AF7" i="16"/>
  <c r="AG7" i="16" s="1"/>
  <c r="AK7" i="16" s="1"/>
  <c r="AG8" i="17"/>
  <c r="AH8" i="17" s="1"/>
  <c r="AG18" i="17"/>
  <c r="AH18" i="17" s="1"/>
  <c r="AG17" i="17"/>
  <c r="AH17" i="17" s="1"/>
  <c r="AG16" i="17"/>
  <c r="AH16" i="17" s="1"/>
  <c r="AG19" i="17"/>
  <c r="AH19" i="17" s="1"/>
  <c r="AH20" i="17"/>
  <c r="AH36" i="17"/>
  <c r="AF6" i="16"/>
  <c r="AG6" i="16" s="1"/>
  <c r="AK8" i="16" s="1"/>
  <c r="AC31" i="20"/>
  <c r="AD31" i="20" s="1"/>
  <c r="G18" i="10" s="1"/>
  <c r="AC30" i="20"/>
  <c r="AD30" i="20" s="1"/>
  <c r="G17" i="10" s="1"/>
  <c r="AC27" i="20"/>
  <c r="AD27" i="20" s="1"/>
  <c r="G14" i="10" s="1"/>
  <c r="AC28" i="20"/>
  <c r="AD28" i="20" s="1"/>
  <c r="G15" i="10" s="1"/>
  <c r="AC13" i="20"/>
  <c r="AD13" i="20" s="1"/>
  <c r="AC20" i="20"/>
  <c r="AD20" i="20" s="1"/>
  <c r="G10" i="10" s="1"/>
  <c r="AC21" i="20"/>
  <c r="AD21" i="20" s="1"/>
  <c r="G7" i="10" s="1"/>
  <c r="AC22" i="20"/>
  <c r="AD22" i="20" s="1"/>
  <c r="G6" i="10" s="1"/>
  <c r="AC19" i="20"/>
  <c r="AD19" i="20" s="1"/>
  <c r="G5" i="10" s="1"/>
  <c r="AC12" i="20"/>
  <c r="AD12" i="20" s="1"/>
  <c r="AE12" i="20" s="1"/>
  <c r="AH12" i="20" s="1"/>
  <c r="AC16" i="20"/>
  <c r="AD16" i="20" s="1"/>
  <c r="F66" i="10"/>
  <c r="F68" i="10"/>
  <c r="F64" i="10"/>
  <c r="F70" i="10"/>
  <c r="AD78" i="20"/>
  <c r="G65" i="10" s="1"/>
  <c r="F65" i="10"/>
  <c r="AD82" i="20"/>
  <c r="G69" i="10" s="1"/>
  <c r="F69" i="10"/>
  <c r="G70" i="10"/>
  <c r="H71" i="10"/>
  <c r="F63" i="10"/>
  <c r="F67" i="10"/>
  <c r="H70" i="10"/>
  <c r="F71" i="10"/>
  <c r="AC10" i="20"/>
  <c r="AD10" i="20" s="1"/>
  <c r="AD14" i="20"/>
  <c r="AE14" i="20" s="1"/>
  <c r="G71" i="10"/>
  <c r="F12" i="10"/>
  <c r="F16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44" i="10"/>
  <c r="F46" i="10"/>
  <c r="F48" i="10"/>
  <c r="F50" i="10"/>
  <c r="F52" i="10"/>
  <c r="F54" i="10"/>
  <c r="F56" i="10"/>
  <c r="F58" i="10"/>
  <c r="F60" i="10"/>
  <c r="F62" i="10"/>
  <c r="G20" i="10"/>
  <c r="G26" i="10"/>
  <c r="G38" i="10"/>
  <c r="G44" i="10"/>
  <c r="G54" i="10"/>
  <c r="G60" i="10"/>
  <c r="F7" i="10"/>
  <c r="F9" i="10"/>
  <c r="F13" i="10"/>
  <c r="F15" i="10"/>
  <c r="F19" i="10"/>
  <c r="H20" i="10"/>
  <c r="F21" i="10"/>
  <c r="F23" i="10"/>
  <c r="F25" i="10"/>
  <c r="H26" i="10"/>
  <c r="F27" i="10"/>
  <c r="F29" i="10"/>
  <c r="F31" i="10"/>
  <c r="F33" i="10"/>
  <c r="F35" i="10"/>
  <c r="F37" i="10"/>
  <c r="H38" i="10"/>
  <c r="F39" i="10"/>
  <c r="F41" i="10"/>
  <c r="F43" i="10"/>
  <c r="H44" i="10"/>
  <c r="F45" i="10"/>
  <c r="F47" i="10"/>
  <c r="F49" i="10"/>
  <c r="F51" i="10"/>
  <c r="F53" i="10"/>
  <c r="H54" i="10"/>
  <c r="F55" i="10"/>
  <c r="F57" i="10"/>
  <c r="F59" i="10"/>
  <c r="H60" i="10"/>
  <c r="F61" i="10"/>
  <c r="AC18" i="20"/>
  <c r="AD18" i="20" s="1"/>
  <c r="G8" i="10" s="1"/>
  <c r="AE71" i="20"/>
  <c r="AE99" i="20"/>
  <c r="AH99" i="20" s="1"/>
  <c r="AE29" i="20"/>
  <c r="AE37" i="20"/>
  <c r="AE41" i="20"/>
  <c r="AE53" i="20"/>
  <c r="AE93" i="20"/>
  <c r="AH93" i="20" s="1"/>
  <c r="AE75" i="20"/>
  <c r="AE59" i="20"/>
  <c r="AE63" i="20"/>
  <c r="AE97" i="20"/>
  <c r="AH97" i="20" s="1"/>
  <c r="AE43" i="20"/>
  <c r="AE79" i="20"/>
  <c r="AE55" i="20"/>
  <c r="AE87" i="20"/>
  <c r="AH87" i="20" s="1"/>
  <c r="AC8" i="20"/>
  <c r="AD8" i="20" s="1"/>
  <c r="AE28" i="20"/>
  <c r="AE68" i="20"/>
  <c r="AE50" i="20"/>
  <c r="AE66" i="20"/>
  <c r="AE82" i="20"/>
  <c r="AE9" i="20"/>
  <c r="AH9" i="20" s="1"/>
  <c r="AE25" i="20"/>
  <c r="AE45" i="20"/>
  <c r="AE61" i="20"/>
  <c r="AE69" i="20"/>
  <c r="AE77" i="20"/>
  <c r="AE89" i="20"/>
  <c r="AH89" i="20" s="1"/>
  <c r="AE36" i="20"/>
  <c r="AE65" i="20"/>
  <c r="AE95" i="20"/>
  <c r="AH95" i="20" s="1"/>
  <c r="AE52" i="20"/>
  <c r="AE11" i="20"/>
  <c r="AH11" i="20" s="1"/>
  <c r="AE35" i="20"/>
  <c r="AE47" i="20"/>
  <c r="AE16" i="20"/>
  <c r="AH16" i="20" s="1"/>
  <c r="AE49" i="20"/>
  <c r="AE81" i="20"/>
  <c r="AE98" i="20"/>
  <c r="AH98" i="20" s="1"/>
  <c r="AE62" i="20"/>
  <c r="AE64" i="20"/>
  <c r="AE78" i="20"/>
  <c r="AE80" i="20"/>
  <c r="AE94" i="20"/>
  <c r="AH94" i="20" s="1"/>
  <c r="AE96" i="20"/>
  <c r="AH96" i="20" s="1"/>
  <c r="AE48" i="20"/>
  <c r="AE10" i="20"/>
  <c r="AH10" i="20" s="1"/>
  <c r="AE23" i="20"/>
  <c r="AE32" i="20"/>
  <c r="AE42" i="20"/>
  <c r="AE44" i="20"/>
  <c r="AE58" i="20"/>
  <c r="AE60" i="20"/>
  <c r="AE74" i="20"/>
  <c r="AE76" i="20"/>
  <c r="AE90" i="20"/>
  <c r="AH90" i="20" s="1"/>
  <c r="AE92" i="20"/>
  <c r="AH92" i="20" s="1"/>
  <c r="AE26" i="20"/>
  <c r="AE34" i="20"/>
  <c r="AE46" i="20"/>
  <c r="AE21" i="20"/>
  <c r="AE38" i="20"/>
  <c r="AE40" i="20"/>
  <c r="AE54" i="20"/>
  <c r="AE56" i="20"/>
  <c r="AE70" i="20"/>
  <c r="AE72" i="20"/>
  <c r="AE86" i="20"/>
  <c r="AH86" i="20" s="1"/>
  <c r="AE88" i="20"/>
  <c r="AH88" i="20" s="1"/>
  <c r="AM14" i="19"/>
  <c r="AN14" i="19" s="1"/>
  <c r="AM87" i="19"/>
  <c r="AM76" i="19"/>
  <c r="AM77" i="19"/>
  <c r="AM78" i="19"/>
  <c r="AM79" i="19"/>
  <c r="AM80" i="19"/>
  <c r="AM81" i="19"/>
  <c r="AM82" i="19"/>
  <c r="AM83" i="19"/>
  <c r="AM89" i="19"/>
  <c r="AM88" i="19"/>
  <c r="AM75" i="19"/>
  <c r="AO74" i="18"/>
  <c r="AO83" i="18"/>
  <c r="AO69" i="18"/>
  <c r="AO71" i="18"/>
  <c r="AO81" i="18"/>
  <c r="AG6" i="17"/>
  <c r="AH6" i="17" s="1"/>
  <c r="AH37" i="17"/>
  <c r="AK13" i="16"/>
  <c r="AB6" i="7"/>
  <c r="AC6" i="7" s="1"/>
  <c r="AB13" i="7"/>
  <c r="AC13" i="7" s="1"/>
  <c r="AB26" i="7"/>
  <c r="AC26" i="7" s="1"/>
  <c r="AB18" i="7"/>
  <c r="AC18" i="7" s="1"/>
  <c r="AB14" i="7"/>
  <c r="AC14" i="7" s="1"/>
  <c r="AB36" i="7"/>
  <c r="AC36" i="7" s="1"/>
  <c r="AB37" i="7"/>
  <c r="AC37" i="7" s="1"/>
  <c r="AB38" i="7"/>
  <c r="AC38" i="7" s="1"/>
  <c r="AB77" i="7"/>
  <c r="AB20" i="7"/>
  <c r="AC20" i="7" s="1"/>
  <c r="AB22" i="7"/>
  <c r="AC22" i="7" s="1"/>
  <c r="AC23" i="7"/>
  <c r="AB16" i="7"/>
  <c r="AC16" i="7" s="1"/>
  <c r="AB21" i="7"/>
  <c r="AC21" i="7" s="1"/>
  <c r="AB17" i="7"/>
  <c r="AC17" i="7" s="1"/>
  <c r="AC24" i="7"/>
  <c r="AB25" i="7"/>
  <c r="AC25" i="7" s="1"/>
  <c r="AB19" i="7"/>
  <c r="AC19" i="7" s="1"/>
  <c r="AB67" i="7"/>
  <c r="AB68" i="7"/>
  <c r="AB69" i="7"/>
  <c r="AB71" i="7"/>
  <c r="AB72" i="7"/>
  <c r="AB28" i="7"/>
  <c r="AC28" i="7" s="1"/>
  <c r="AB76" i="7"/>
  <c r="AB66" i="7"/>
  <c r="AB70" i="7"/>
  <c r="AB73" i="7"/>
  <c r="AB75" i="7"/>
  <c r="AB74" i="7"/>
  <c r="AB79" i="7"/>
  <c r="AB5" i="7"/>
  <c r="AC5" i="7" s="1"/>
  <c r="AB41" i="5"/>
  <c r="AC41" i="5" s="1"/>
  <c r="AD41" i="5" s="1"/>
  <c r="AG41" i="5" s="1"/>
  <c r="AB15" i="5"/>
  <c r="AB14" i="5"/>
  <c r="AB13" i="5"/>
  <c r="AC13" i="5" s="1"/>
  <c r="AD13" i="5" s="1"/>
  <c r="AG13" i="5" s="1"/>
  <c r="AB9" i="5"/>
  <c r="AB24" i="5"/>
  <c r="AC24" i="5" s="1"/>
  <c r="AB23" i="5"/>
  <c r="AB22" i="5"/>
  <c r="AB21" i="5"/>
  <c r="AB20" i="5"/>
  <c r="AC20" i="5" s="1"/>
  <c r="AD20" i="5" s="1"/>
  <c r="AG20" i="5" s="1"/>
  <c r="AB28" i="5"/>
  <c r="AC28" i="5" s="1"/>
  <c r="AD28" i="5" s="1"/>
  <c r="AG28" i="5" s="1"/>
  <c r="AB36" i="5"/>
  <c r="AC36" i="5" s="1"/>
  <c r="AD36" i="5" s="1"/>
  <c r="AG36" i="5" s="1"/>
  <c r="AB42" i="5"/>
  <c r="AC42" i="5" s="1"/>
  <c r="AD42" i="5" s="1"/>
  <c r="AG42" i="5" s="1"/>
  <c r="AB37" i="5"/>
  <c r="AC37" i="5" s="1"/>
  <c r="AD37" i="5" s="1"/>
  <c r="AG37" i="5" s="1"/>
  <c r="AB32" i="5"/>
  <c r="AC32" i="5" s="1"/>
  <c r="AD32" i="5" s="1"/>
  <c r="AG32" i="5" s="1"/>
  <c r="AB26" i="5"/>
  <c r="AC26" i="5" s="1"/>
  <c r="AD26" i="5" s="1"/>
  <c r="AG26" i="5" s="1"/>
  <c r="AB30" i="5"/>
  <c r="AC30" i="5" s="1"/>
  <c r="AD30" i="5" s="1"/>
  <c r="AG30" i="5" s="1"/>
  <c r="AB34" i="5"/>
  <c r="AC34" i="5" s="1"/>
  <c r="AD34" i="5" s="1"/>
  <c r="AG34" i="5" s="1"/>
  <c r="AB38" i="5"/>
  <c r="AC38" i="5" s="1"/>
  <c r="AD38" i="5" s="1"/>
  <c r="AG38" i="5" s="1"/>
  <c r="AB29" i="5"/>
  <c r="AC29" i="5" s="1"/>
  <c r="AD29" i="5" s="1"/>
  <c r="AG29" i="5" s="1"/>
  <c r="AB33" i="5"/>
  <c r="AC33" i="5" s="1"/>
  <c r="AD33" i="5" s="1"/>
  <c r="AG33" i="5" s="1"/>
  <c r="AB40" i="5"/>
  <c r="AC40" i="5" s="1"/>
  <c r="AD40" i="5" s="1"/>
  <c r="AG40" i="5" s="1"/>
  <c r="AB27" i="5"/>
  <c r="AC27" i="5" s="1"/>
  <c r="AD27" i="5" s="1"/>
  <c r="AG27" i="5" s="1"/>
  <c r="AB31" i="5"/>
  <c r="AC31" i="5" s="1"/>
  <c r="AD31" i="5" s="1"/>
  <c r="AG31" i="5" s="1"/>
  <c r="AB35" i="5"/>
  <c r="AC35" i="5" s="1"/>
  <c r="AD35" i="5" s="1"/>
  <c r="AG35" i="5" s="1"/>
  <c r="AB39" i="5"/>
  <c r="AC39" i="5" s="1"/>
  <c r="AD39" i="5" s="1"/>
  <c r="AG39" i="5" s="1"/>
  <c r="AB43" i="5"/>
  <c r="AC43" i="5" s="1"/>
  <c r="AD43" i="5" s="1"/>
  <c r="AG43" i="5" s="1"/>
  <c r="AF18" i="14"/>
  <c r="AG18" i="14" s="1"/>
  <c r="AH18" i="14" s="1"/>
  <c r="AK18" i="14" s="1"/>
  <c r="AF22" i="14"/>
  <c r="AG22" i="14" s="1"/>
  <c r="AH22" i="14" s="1"/>
  <c r="AK22" i="14" s="1"/>
  <c r="AF30" i="14"/>
  <c r="AG30" i="14" s="1"/>
  <c r="AH30" i="14" s="1"/>
  <c r="AK30" i="14" s="1"/>
  <c r="AF38" i="14"/>
  <c r="AG38" i="14" s="1"/>
  <c r="AH38" i="14" s="1"/>
  <c r="AK38" i="14" s="1"/>
  <c r="AF46" i="14"/>
  <c r="AG46" i="14" s="1"/>
  <c r="AH46" i="14" s="1"/>
  <c r="AK46" i="14" s="1"/>
  <c r="AF54" i="14"/>
  <c r="AG54" i="14" s="1"/>
  <c r="AH54" i="14" s="1"/>
  <c r="AK54" i="14" s="1"/>
  <c r="AF62" i="14"/>
  <c r="AG62" i="14" s="1"/>
  <c r="AH62" i="14" s="1"/>
  <c r="AK62" i="14" s="1"/>
  <c r="AF70" i="14"/>
  <c r="AG70" i="14" s="1"/>
  <c r="AH70" i="14" s="1"/>
  <c r="AK70" i="14" s="1"/>
  <c r="AF78" i="14"/>
  <c r="AG78" i="14" s="1"/>
  <c r="AH78" i="14" s="1"/>
  <c r="AK78" i="14" s="1"/>
  <c r="AF86" i="14"/>
  <c r="AG86" i="14" s="1"/>
  <c r="AH86" i="14" s="1"/>
  <c r="AK86" i="14" s="1"/>
  <c r="AF94" i="14"/>
  <c r="AG94" i="14" s="1"/>
  <c r="AH94" i="14" s="1"/>
  <c r="AK94" i="14" s="1"/>
  <c r="AF9" i="14"/>
  <c r="AF17" i="14"/>
  <c r="AG17" i="14" s="1"/>
  <c r="AH17" i="14" s="1"/>
  <c r="AK17" i="14" s="1"/>
  <c r="AF21" i="14"/>
  <c r="AG21" i="14" s="1"/>
  <c r="AH21" i="14" s="1"/>
  <c r="AK21" i="14" s="1"/>
  <c r="AF29" i="14"/>
  <c r="AG29" i="14" s="1"/>
  <c r="AH29" i="14" s="1"/>
  <c r="AK29" i="14" s="1"/>
  <c r="AF37" i="14"/>
  <c r="AG37" i="14" s="1"/>
  <c r="AH37" i="14" s="1"/>
  <c r="AK37" i="14" s="1"/>
  <c r="AF45" i="14"/>
  <c r="AG45" i="14" s="1"/>
  <c r="AH45" i="14" s="1"/>
  <c r="AK45" i="14" s="1"/>
  <c r="AF53" i="14"/>
  <c r="AG53" i="14" s="1"/>
  <c r="AH53" i="14" s="1"/>
  <c r="AK53" i="14" s="1"/>
  <c r="AF61" i="14"/>
  <c r="AG61" i="14" s="1"/>
  <c r="AH61" i="14" s="1"/>
  <c r="AK61" i="14" s="1"/>
  <c r="AF69" i="14"/>
  <c r="AG69" i="14" s="1"/>
  <c r="AH69" i="14" s="1"/>
  <c r="AK69" i="14" s="1"/>
  <c r="AF77" i="14"/>
  <c r="AG77" i="14" s="1"/>
  <c r="AH77" i="14" s="1"/>
  <c r="AK77" i="14" s="1"/>
  <c r="AF85" i="14"/>
  <c r="AG85" i="14" s="1"/>
  <c r="AH85" i="14" s="1"/>
  <c r="AK85" i="14" s="1"/>
  <c r="AF93" i="14"/>
  <c r="AG93" i="14" s="1"/>
  <c r="AH93" i="14" s="1"/>
  <c r="AK93" i="14" s="1"/>
  <c r="AF12" i="14"/>
  <c r="AG12" i="14" s="1"/>
  <c r="AH12" i="14" s="1"/>
  <c r="AK12" i="14" s="1"/>
  <c r="AF16" i="14"/>
  <c r="AG16" i="14" s="1"/>
  <c r="AH16" i="14" s="1"/>
  <c r="AK16" i="14" s="1"/>
  <c r="AF20" i="14"/>
  <c r="AG20" i="14" s="1"/>
  <c r="AH20" i="14" s="1"/>
  <c r="AK20" i="14" s="1"/>
  <c r="AF28" i="14"/>
  <c r="AG28" i="14" s="1"/>
  <c r="AH28" i="14" s="1"/>
  <c r="AK28" i="14" s="1"/>
  <c r="AF32" i="14"/>
  <c r="AG32" i="14" s="1"/>
  <c r="AH32" i="14" s="1"/>
  <c r="AK32" i="14" s="1"/>
  <c r="AF36" i="14"/>
  <c r="AG36" i="14" s="1"/>
  <c r="AH36" i="14" s="1"/>
  <c r="AK36" i="14" s="1"/>
  <c r="AF40" i="14"/>
  <c r="AG40" i="14" s="1"/>
  <c r="AH40" i="14" s="1"/>
  <c r="AK40" i="14" s="1"/>
  <c r="AF44" i="14"/>
  <c r="AG44" i="14" s="1"/>
  <c r="AH44" i="14" s="1"/>
  <c r="AK44" i="14" s="1"/>
  <c r="AF48" i="14"/>
  <c r="AG48" i="14" s="1"/>
  <c r="AH48" i="14" s="1"/>
  <c r="AK48" i="14" s="1"/>
  <c r="AF52" i="14"/>
  <c r="AG52" i="14" s="1"/>
  <c r="AH52" i="14" s="1"/>
  <c r="AK52" i="14" s="1"/>
  <c r="AF56" i="14"/>
  <c r="AG56" i="14" s="1"/>
  <c r="AH56" i="14" s="1"/>
  <c r="AK56" i="14" s="1"/>
  <c r="AF60" i="14"/>
  <c r="AG60" i="14" s="1"/>
  <c r="AH60" i="14" s="1"/>
  <c r="AK60" i="14" s="1"/>
  <c r="AF64" i="14"/>
  <c r="AG64" i="14" s="1"/>
  <c r="AH64" i="14" s="1"/>
  <c r="AK64" i="14" s="1"/>
  <c r="AF68" i="14"/>
  <c r="AG68" i="14" s="1"/>
  <c r="AH68" i="14" s="1"/>
  <c r="AK68" i="14" s="1"/>
  <c r="AF72" i="14"/>
  <c r="AG72" i="14" s="1"/>
  <c r="AH72" i="14" s="1"/>
  <c r="AK72" i="14" s="1"/>
  <c r="AF76" i="14"/>
  <c r="AG76" i="14" s="1"/>
  <c r="AH76" i="14" s="1"/>
  <c r="AK76" i="14" s="1"/>
  <c r="AF80" i="14"/>
  <c r="AG80" i="14" s="1"/>
  <c r="AH80" i="14" s="1"/>
  <c r="AK80" i="14" s="1"/>
  <c r="AF84" i="14"/>
  <c r="AG84" i="14" s="1"/>
  <c r="AH84" i="14" s="1"/>
  <c r="AK84" i="14" s="1"/>
  <c r="AF88" i="14"/>
  <c r="AG88" i="14" s="1"/>
  <c r="AH88" i="14" s="1"/>
  <c r="AK88" i="14" s="1"/>
  <c r="AF92" i="14"/>
  <c r="AG92" i="14" s="1"/>
  <c r="AH92" i="14" s="1"/>
  <c r="AK92" i="14" s="1"/>
  <c r="AF96" i="14"/>
  <c r="AG96" i="14" s="1"/>
  <c r="AH96" i="14" s="1"/>
  <c r="AK96" i="14" s="1"/>
  <c r="AF10" i="14"/>
  <c r="AF25" i="14"/>
  <c r="AG25" i="14" s="1"/>
  <c r="AH25" i="14" s="1"/>
  <c r="AK25" i="14" s="1"/>
  <c r="AF33" i="14"/>
  <c r="AG33" i="14" s="1"/>
  <c r="AH33" i="14" s="1"/>
  <c r="AK33" i="14" s="1"/>
  <c r="AF41" i="14"/>
  <c r="AG41" i="14" s="1"/>
  <c r="AH41" i="14" s="1"/>
  <c r="AK41" i="14" s="1"/>
  <c r="AF49" i="14"/>
  <c r="AG49" i="14" s="1"/>
  <c r="AH49" i="14" s="1"/>
  <c r="AK49" i="14" s="1"/>
  <c r="AF57" i="14"/>
  <c r="AG57" i="14" s="1"/>
  <c r="AH57" i="14" s="1"/>
  <c r="AK57" i="14" s="1"/>
  <c r="AF65" i="14"/>
  <c r="AG65" i="14" s="1"/>
  <c r="AH65" i="14" s="1"/>
  <c r="AK65" i="14" s="1"/>
  <c r="AF73" i="14"/>
  <c r="AG73" i="14" s="1"/>
  <c r="AH73" i="14" s="1"/>
  <c r="AK73" i="14" s="1"/>
  <c r="AF81" i="14"/>
  <c r="AG81" i="14" s="1"/>
  <c r="AH81" i="14" s="1"/>
  <c r="AK81" i="14" s="1"/>
  <c r="AF89" i="14"/>
  <c r="AG89" i="14" s="1"/>
  <c r="AH89" i="14" s="1"/>
  <c r="AK89" i="14" s="1"/>
  <c r="AF97" i="14"/>
  <c r="AG97" i="14" s="1"/>
  <c r="AH97" i="14" s="1"/>
  <c r="AK97" i="14" s="1"/>
  <c r="AF26" i="14"/>
  <c r="AG26" i="14" s="1"/>
  <c r="AH26" i="14" s="1"/>
  <c r="AK26" i="14" s="1"/>
  <c r="AF34" i="14"/>
  <c r="AG34" i="14" s="1"/>
  <c r="AH34" i="14" s="1"/>
  <c r="AK34" i="14" s="1"/>
  <c r="AF42" i="14"/>
  <c r="AG42" i="14" s="1"/>
  <c r="AH42" i="14" s="1"/>
  <c r="AK42" i="14" s="1"/>
  <c r="AF50" i="14"/>
  <c r="AG50" i="14" s="1"/>
  <c r="AH50" i="14" s="1"/>
  <c r="AK50" i="14" s="1"/>
  <c r="AF58" i="14"/>
  <c r="AG58" i="14" s="1"/>
  <c r="AH58" i="14" s="1"/>
  <c r="AK58" i="14" s="1"/>
  <c r="AF66" i="14"/>
  <c r="AG66" i="14" s="1"/>
  <c r="AH66" i="14" s="1"/>
  <c r="AK66" i="14" s="1"/>
  <c r="AF74" i="14"/>
  <c r="AG74" i="14" s="1"/>
  <c r="AH74" i="14" s="1"/>
  <c r="AK74" i="14" s="1"/>
  <c r="AF82" i="14"/>
  <c r="AG82" i="14" s="1"/>
  <c r="AH82" i="14" s="1"/>
  <c r="AK82" i="14" s="1"/>
  <c r="AF90" i="14"/>
  <c r="AG90" i="14" s="1"/>
  <c r="AH90" i="14" s="1"/>
  <c r="AK90" i="14" s="1"/>
  <c r="AF98" i="14"/>
  <c r="AG98" i="14" s="1"/>
  <c r="AH98" i="14" s="1"/>
  <c r="AK98" i="14" s="1"/>
  <c r="AF8" i="14"/>
  <c r="AG8" i="14" s="1"/>
  <c r="AH8" i="14" s="1"/>
  <c r="AK8" i="14" s="1"/>
  <c r="E1" i="13"/>
  <c r="E1" i="12"/>
  <c r="AG9" i="14" l="1"/>
  <c r="AE31" i="20"/>
  <c r="H18" i="10" s="1"/>
  <c r="F18" i="10"/>
  <c r="AE30" i="20"/>
  <c r="H17" i="10" s="1"/>
  <c r="F17" i="10"/>
  <c r="F14" i="10"/>
  <c r="AE27" i="20"/>
  <c r="AH27" i="20" s="1"/>
  <c r="K14" i="10" s="1"/>
  <c r="AD24" i="5"/>
  <c r="G5" i="9"/>
  <c r="AC23" i="5"/>
  <c r="F5" i="9"/>
  <c r="AC15" i="5"/>
  <c r="F5" i="15"/>
  <c r="AE20" i="20"/>
  <c r="H10" i="10" s="1"/>
  <c r="K10" i="10" s="1"/>
  <c r="F10" i="10"/>
  <c r="F6" i="10"/>
  <c r="AE22" i="20"/>
  <c r="AH22" i="20" s="1"/>
  <c r="AE19" i="20"/>
  <c r="AH19" i="20" s="1"/>
  <c r="K5" i="10" s="1"/>
  <c r="F5" i="10"/>
  <c r="AH77" i="20"/>
  <c r="K64" i="10" s="1"/>
  <c r="H64" i="10"/>
  <c r="AH76" i="20"/>
  <c r="K63" i="10" s="1"/>
  <c r="H63" i="10"/>
  <c r="AH80" i="20"/>
  <c r="K67" i="10" s="1"/>
  <c r="H67" i="10"/>
  <c r="AH82" i="20"/>
  <c r="K69" i="10" s="1"/>
  <c r="H69" i="10"/>
  <c r="AH78" i="20"/>
  <c r="K65" i="10" s="1"/>
  <c r="H65" i="10"/>
  <c r="AH81" i="20"/>
  <c r="K68" i="10" s="1"/>
  <c r="H68" i="10"/>
  <c r="AH79" i="20"/>
  <c r="K66" i="10" s="1"/>
  <c r="H66" i="10"/>
  <c r="AH70" i="20"/>
  <c r="K57" i="10" s="1"/>
  <c r="H57" i="10"/>
  <c r="AH68" i="20"/>
  <c r="K55" i="10" s="1"/>
  <c r="H55" i="10"/>
  <c r="AH54" i="20"/>
  <c r="K41" i="10" s="1"/>
  <c r="H41" i="10"/>
  <c r="AH21" i="20"/>
  <c r="H7" i="10"/>
  <c r="K7" i="10" s="1"/>
  <c r="AH26" i="20"/>
  <c r="K13" i="10" s="1"/>
  <c r="H13" i="10"/>
  <c r="AH74" i="20"/>
  <c r="K61" i="10" s="1"/>
  <c r="H61" i="10"/>
  <c r="AH42" i="20"/>
  <c r="K29" i="10" s="1"/>
  <c r="H29" i="10"/>
  <c r="AH48" i="20"/>
  <c r="K35" i="10" s="1"/>
  <c r="H35" i="10"/>
  <c r="AH35" i="20"/>
  <c r="K22" i="10" s="1"/>
  <c r="H22" i="10"/>
  <c r="AH45" i="20"/>
  <c r="K32" i="10" s="1"/>
  <c r="H32" i="10"/>
  <c r="AH66" i="20"/>
  <c r="K53" i="10" s="1"/>
  <c r="H53" i="10"/>
  <c r="AH28" i="20"/>
  <c r="K15" i="10" s="1"/>
  <c r="H15" i="10"/>
  <c r="AH59" i="20"/>
  <c r="K46" i="10" s="1"/>
  <c r="H46" i="10"/>
  <c r="AH53" i="20"/>
  <c r="K40" i="10" s="1"/>
  <c r="H40" i="10"/>
  <c r="AH56" i="20"/>
  <c r="K43" i="10" s="1"/>
  <c r="H43" i="10"/>
  <c r="AH34" i="20"/>
  <c r="K21" i="10" s="1"/>
  <c r="H21" i="10"/>
  <c r="AH44" i="20"/>
  <c r="K31" i="10" s="1"/>
  <c r="H31" i="10"/>
  <c r="AH47" i="20"/>
  <c r="K34" i="10" s="1"/>
  <c r="H34" i="10"/>
  <c r="AH61" i="20"/>
  <c r="K48" i="10" s="1"/>
  <c r="H48" i="10"/>
  <c r="AH63" i="20"/>
  <c r="K50" i="10" s="1"/>
  <c r="H50" i="10"/>
  <c r="AH72" i="20"/>
  <c r="K59" i="10" s="1"/>
  <c r="H59" i="10"/>
  <c r="AH40" i="20"/>
  <c r="K27" i="10" s="1"/>
  <c r="H27" i="10"/>
  <c r="AH60" i="20"/>
  <c r="K47" i="10" s="1"/>
  <c r="H47" i="10"/>
  <c r="AH32" i="20"/>
  <c r="K19" i="10" s="1"/>
  <c r="H19" i="10"/>
  <c r="AH64" i="20"/>
  <c r="K51" i="10" s="1"/>
  <c r="H51" i="10"/>
  <c r="AH49" i="20"/>
  <c r="K36" i="10" s="1"/>
  <c r="H36" i="10"/>
  <c r="AH65" i="20"/>
  <c r="K52" i="10" s="1"/>
  <c r="H52" i="10"/>
  <c r="AH25" i="20"/>
  <c r="K12" i="10" s="1"/>
  <c r="H12" i="10"/>
  <c r="AH50" i="20"/>
  <c r="K37" i="10" s="1"/>
  <c r="H37" i="10"/>
  <c r="AH43" i="20"/>
  <c r="K30" i="10" s="1"/>
  <c r="H30" i="10"/>
  <c r="AH41" i="20"/>
  <c r="K28" i="10" s="1"/>
  <c r="H28" i="10"/>
  <c r="AH71" i="20"/>
  <c r="K58" i="10" s="1"/>
  <c r="H58" i="10"/>
  <c r="AH38" i="20"/>
  <c r="K25" i="10" s="1"/>
  <c r="H25" i="10"/>
  <c r="AH46" i="20"/>
  <c r="K33" i="10" s="1"/>
  <c r="H33" i="10"/>
  <c r="AH58" i="20"/>
  <c r="K45" i="10" s="1"/>
  <c r="H45" i="10"/>
  <c r="AH23" i="20"/>
  <c r="H9" i="10"/>
  <c r="K9" i="10" s="1"/>
  <c r="AH62" i="20"/>
  <c r="K49" i="10" s="1"/>
  <c r="H49" i="10"/>
  <c r="AH52" i="20"/>
  <c r="K39" i="10" s="1"/>
  <c r="H39" i="10"/>
  <c r="AH36" i="20"/>
  <c r="K23" i="10" s="1"/>
  <c r="H23" i="10"/>
  <c r="AH69" i="20"/>
  <c r="K56" i="10" s="1"/>
  <c r="H56" i="10"/>
  <c r="AH75" i="20"/>
  <c r="K62" i="10" s="1"/>
  <c r="H62" i="10"/>
  <c r="AH37" i="20"/>
  <c r="K24" i="10" s="1"/>
  <c r="H24" i="10"/>
  <c r="AH55" i="20"/>
  <c r="K42" i="10" s="1"/>
  <c r="H42" i="10"/>
  <c r="AH29" i="20"/>
  <c r="K16" i="10" s="1"/>
  <c r="H16" i="10"/>
  <c r="AE18" i="20"/>
  <c r="AH18" i="20" s="1"/>
  <c r="F8" i="10"/>
  <c r="AC9" i="5"/>
  <c r="F5" i="12"/>
  <c r="AC22" i="5"/>
  <c r="F8" i="9"/>
  <c r="AC21" i="5"/>
  <c r="F6" i="9"/>
  <c r="AC14" i="5"/>
  <c r="F6" i="15"/>
  <c r="AG10" i="14"/>
  <c r="E5" i="5"/>
  <c r="AH9" i="14" l="1"/>
  <c r="AH31" i="20"/>
  <c r="K18" i="10" s="1"/>
  <c r="AH30" i="20"/>
  <c r="K17" i="10" s="1"/>
  <c r="H14" i="10"/>
  <c r="AG24" i="5"/>
  <c r="H5" i="9"/>
  <c r="K5" i="9" s="1"/>
  <c r="AD23" i="5"/>
  <c r="G8" i="9"/>
  <c r="AD15" i="5"/>
  <c r="G5" i="15"/>
  <c r="AH20" i="20"/>
  <c r="H6" i="10"/>
  <c r="K6" i="10" s="1"/>
  <c r="H5" i="10"/>
  <c r="H8" i="10"/>
  <c r="K8" i="10" s="1"/>
  <c r="AD9" i="5"/>
  <c r="AD22" i="5"/>
  <c r="G6" i="9"/>
  <c r="AD21" i="5"/>
  <c r="G7" i="9"/>
  <c r="AD14" i="5"/>
  <c r="G6" i="15"/>
  <c r="AH10" i="14"/>
  <c r="G5" i="12"/>
  <c r="H5" i="12" s="1"/>
  <c r="K5" i="12" s="1"/>
  <c r="AK9" i="14" l="1"/>
  <c r="AG23" i="5"/>
  <c r="H8" i="9"/>
  <c r="AG15" i="5"/>
  <c r="K5" i="15" s="1"/>
  <c r="H5" i="15"/>
  <c r="AG9" i="5"/>
  <c r="K6" i="12"/>
  <c r="AG22" i="5"/>
  <c r="H6" i="9"/>
  <c r="K6" i="9" s="1"/>
  <c r="AG21" i="5"/>
  <c r="H7" i="9"/>
  <c r="K7" i="9" s="1"/>
  <c r="AG14" i="5"/>
  <c r="K6" i="15" s="1"/>
  <c r="H6" i="15"/>
  <c r="AK10" i="14"/>
  <c r="AE8" i="20"/>
  <c r="AH8" i="20" s="1"/>
  <c r="AC8" i="5"/>
  <c r="AD8" i="5"/>
  <c r="AG8" i="5" s="1"/>
  <c r="F6" i="12"/>
</calcChain>
</file>

<file path=xl/sharedStrings.xml><?xml version="1.0" encoding="utf-8"?>
<sst xmlns="http://schemas.openxmlformats.org/spreadsheetml/2006/main" count="1094" uniqueCount="383">
  <si>
    <t xml:space="preserve">Rider </t>
  </si>
  <si>
    <t xml:space="preserve">Horse </t>
  </si>
  <si>
    <t>School</t>
  </si>
  <si>
    <t>Pace</t>
  </si>
  <si>
    <t>imp</t>
  </si>
  <si>
    <t>Sub</t>
  </si>
  <si>
    <t>Rider</t>
  </si>
  <si>
    <t>3*</t>
  </si>
  <si>
    <t>7*</t>
  </si>
  <si>
    <t>9*</t>
  </si>
  <si>
    <t>12*</t>
  </si>
  <si>
    <t>Sub*</t>
  </si>
  <si>
    <t>Rider*</t>
  </si>
  <si>
    <t>CT Penalties</t>
  </si>
  <si>
    <t>JUDGES</t>
  </si>
  <si>
    <t>Place</t>
  </si>
  <si>
    <t>COMBINED TRAINING</t>
  </si>
  <si>
    <t>Saskia Hind</t>
  </si>
  <si>
    <t>S95</t>
  </si>
  <si>
    <t>Jayden Donald</t>
  </si>
  <si>
    <t>Ainslee Masters</t>
  </si>
  <si>
    <t>St Columbans College</t>
  </si>
  <si>
    <t>Alise Meakins</t>
  </si>
  <si>
    <t>Cecilia Palmer</t>
  </si>
  <si>
    <t>Stuartholme School</t>
  </si>
  <si>
    <t>Piper Searle</t>
  </si>
  <si>
    <t>Phoebe Menzies</t>
  </si>
  <si>
    <t>%</t>
  </si>
  <si>
    <t>SJ Time</t>
  </si>
  <si>
    <t>SJ Penalties</t>
  </si>
  <si>
    <t xml:space="preserve">Total </t>
  </si>
  <si>
    <t>Dressage</t>
  </si>
  <si>
    <t>Tamika Donald</t>
  </si>
  <si>
    <t>Morgan Lyall</t>
  </si>
  <si>
    <t>Combined Training Primary 80cm</t>
  </si>
  <si>
    <t>Zoe Watter</t>
  </si>
  <si>
    <t>Lily Thatcher</t>
  </si>
  <si>
    <t>6*</t>
  </si>
  <si>
    <t>8*</t>
  </si>
  <si>
    <t>JUDGE: Max Hershell</t>
  </si>
  <si>
    <t>Combined Training Primary 45 cm</t>
  </si>
  <si>
    <t>SJ Time Penalties</t>
  </si>
  <si>
    <t>Total Penalties</t>
  </si>
  <si>
    <t>Combined Training Senior 60 cm</t>
  </si>
  <si>
    <t>Combined Training Senior 95 cm</t>
  </si>
  <si>
    <t>2017 Grace Lutheran College Express Qualifier</t>
  </si>
  <si>
    <t>2017 Gracde Lutheran College Express Qualifier</t>
  </si>
  <si>
    <t>LANGTREE JUSTICE</t>
  </si>
  <si>
    <t>St Eugene Catholic College - Burpengary</t>
  </si>
  <si>
    <t>Grace Anthony</t>
  </si>
  <si>
    <t>EUSTON PLAYBOY</t>
  </si>
  <si>
    <t>Our Lady of the Rosary School - Kenmore</t>
  </si>
  <si>
    <t>Sophie Nicholls</t>
  </si>
  <si>
    <t>BOOROODABIN BELLA</t>
  </si>
  <si>
    <t>St Johns Anglican College - Forest Lake</t>
  </si>
  <si>
    <t>Austin Brown</t>
  </si>
  <si>
    <t>STANTON PARK HOUDINI</t>
  </si>
  <si>
    <t>Ipswich North State School - Prenzlau</t>
  </si>
  <si>
    <t>Jillian Weir</t>
  </si>
  <si>
    <t>BILLABONG BLUEY</t>
  </si>
  <si>
    <t>Clayfield College - Clayfield</t>
  </si>
  <si>
    <t>NOA PARK FREDDO</t>
  </si>
  <si>
    <t>St Columbans College - Caboolture</t>
  </si>
  <si>
    <t>Hannah Squire</t>
  </si>
  <si>
    <t>KARUMBA JETHRO</t>
  </si>
  <si>
    <t>St Peters Lutheran College - Indooroopilly</t>
  </si>
  <si>
    <t>ELVONARA PARK ENVEE ME</t>
  </si>
  <si>
    <t>Seondary 60 cm CT Test 1.1</t>
  </si>
  <si>
    <t>Primary 45 cm CT Test 1.1</t>
  </si>
  <si>
    <t>Primary 60cm  CT Test 1.1</t>
  </si>
  <si>
    <t>Makayla Deece</t>
  </si>
  <si>
    <t>CIVIL UNION</t>
  </si>
  <si>
    <t xml:space="preserve">Emmaus College </t>
  </si>
  <si>
    <t>BIMBADEEN REBEL</t>
  </si>
  <si>
    <t xml:space="preserve">Somerville House </t>
  </si>
  <si>
    <t>OOAH DUCHESSE DE BLOOM</t>
  </si>
  <si>
    <t xml:space="preserve">St Marys Pimary Catholic School </t>
  </si>
  <si>
    <t>Zali Young</t>
  </si>
  <si>
    <t>DOVE HAVEN KISS OF GLORY</t>
  </si>
  <si>
    <t>Mudgeeraba State School</t>
  </si>
  <si>
    <t>BOOROODABIN ROONEY</t>
  </si>
  <si>
    <t xml:space="preserve">St Johns Anglican College </t>
  </si>
  <si>
    <t>Primary 80 cm CT Test 1.2</t>
  </si>
  <si>
    <t>Laura-grace Nicholls</t>
  </si>
  <si>
    <t>SMOOTH REDEMPTION</t>
  </si>
  <si>
    <t>KINNORDY GR RUDY</t>
  </si>
  <si>
    <t>Alexandra Burton</t>
  </si>
  <si>
    <t>ROSSANOVA</t>
  </si>
  <si>
    <t xml:space="preserve">Calvary Christian College </t>
  </si>
  <si>
    <t>Marie-louise King</t>
  </si>
  <si>
    <t>RIVER DOWNS THUNDER</t>
  </si>
  <si>
    <t xml:space="preserve">Kenmore State High School </t>
  </si>
  <si>
    <t>ARCTIC TOUCH OF ICE</t>
  </si>
  <si>
    <t>BOOROODABIN AVISPA</t>
  </si>
  <si>
    <t>St Johns Anglican College</t>
  </si>
  <si>
    <t>Secondary 80cm CT Test 1.2</t>
  </si>
  <si>
    <t>Sage Fisher-peters</t>
  </si>
  <si>
    <t>SOCKSONFIRE</t>
  </si>
  <si>
    <t>West Moreton Anglican College - Karrabin</t>
  </si>
  <si>
    <t>Ellie Turnbull</t>
  </si>
  <si>
    <t>BALMORAL DR MAGIC</t>
  </si>
  <si>
    <t>Stuartholme School - Toowong</t>
  </si>
  <si>
    <t>MAESTRO IN MOTION</t>
  </si>
  <si>
    <t>Mount Alvernia College - Kedron</t>
  </si>
  <si>
    <t>Secondary 95 cm CT Test 1.2</t>
  </si>
  <si>
    <t>Imp</t>
  </si>
  <si>
    <t xml:space="preserve">Sub </t>
  </si>
  <si>
    <t>5*</t>
  </si>
  <si>
    <t>14*</t>
  </si>
  <si>
    <t>Sub *</t>
  </si>
  <si>
    <t>Rider *</t>
  </si>
  <si>
    <t>Geneva Searle</t>
  </si>
  <si>
    <t>RADNOR MCGYVER</t>
  </si>
  <si>
    <t>ELRAY ALL SAINT</t>
  </si>
  <si>
    <t>Jacinta Parry</t>
  </si>
  <si>
    <t>RADFORD LODGE COURT JESTER</t>
  </si>
  <si>
    <t>Dressage Primary 1.1</t>
  </si>
  <si>
    <t>Piper Kilgore</t>
  </si>
  <si>
    <t>TOKAYLA LODGE CLEOPATRA</t>
  </si>
  <si>
    <t>Hannah Simpson</t>
  </si>
  <si>
    <t>IMPERIAL BLUE</t>
  </si>
  <si>
    <t xml:space="preserve">West Moreton Anglican College </t>
  </si>
  <si>
    <t>MISS FLORENTINE</t>
  </si>
  <si>
    <t xml:space="preserve">Stuartholme School </t>
  </si>
  <si>
    <t>BELLAGIO</t>
  </si>
  <si>
    <t>EMPEZAR</t>
  </si>
  <si>
    <t>ROTHWELL KING OF KING</t>
  </si>
  <si>
    <t>Somerville House</t>
  </si>
  <si>
    <t>BREAK</t>
  </si>
  <si>
    <t>Rebecca Bennett</t>
  </si>
  <si>
    <t>CINNAMON SWIRL</t>
  </si>
  <si>
    <t xml:space="preserve">Grace Lutheran College </t>
  </si>
  <si>
    <t>Aila Garth</t>
  </si>
  <si>
    <t>KISS THE SUN</t>
  </si>
  <si>
    <t>Grace Lutheran College</t>
  </si>
  <si>
    <t>BALLY MOUNTAIN</t>
  </si>
  <si>
    <t>Samantha Schweida</t>
  </si>
  <si>
    <t>CHILLI PEPPER</t>
  </si>
  <si>
    <t>GRACE LUTHERAN COLLEGE CABOOLTURE</t>
  </si>
  <si>
    <t>Molly Stacey</t>
  </si>
  <si>
    <t>ASHNBI BOJANGLES</t>
  </si>
  <si>
    <t>DRESSAGE</t>
  </si>
  <si>
    <t>Dressage Primary  1.2</t>
  </si>
  <si>
    <t>Narangba Valley State School</t>
  </si>
  <si>
    <t>Kilcoy Primary School - Kilcoy</t>
  </si>
  <si>
    <t>Genesis Christian College - Bray Park</t>
  </si>
  <si>
    <t>Somerville House - South Brisbane</t>
  </si>
  <si>
    <t>Mia Doogue</t>
  </si>
  <si>
    <t>KENALLYWOOD CUNNINGHAM</t>
  </si>
  <si>
    <t>Sunshine Coast Grammar School - Forest Glen</t>
  </si>
  <si>
    <t>Dressage Secondary 1.2</t>
  </si>
  <si>
    <t xml:space="preserve">GRACE LUTHERAN COLLEGE </t>
  </si>
  <si>
    <t xml:space="preserve">St Columbans College </t>
  </si>
  <si>
    <t>Charlotte Hill</t>
  </si>
  <si>
    <t xml:space="preserve">BELCAM COPCOSI </t>
  </si>
  <si>
    <t>Canterbury College - Waterford</t>
  </si>
  <si>
    <t>Olivia Farrell</t>
  </si>
  <si>
    <t>SHARELLEN DRUMMOND</t>
  </si>
  <si>
    <t>St John Fisher College - Bracken Ridge</t>
  </si>
  <si>
    <t>Georgia Rink</t>
  </si>
  <si>
    <t>GLENHILL SERI</t>
  </si>
  <si>
    <t>Dressage Primary 2.1</t>
  </si>
  <si>
    <t>4*</t>
  </si>
  <si>
    <t>11*</t>
  </si>
  <si>
    <t>LEXINGTON DELAWARE</t>
  </si>
  <si>
    <t>Remy Conescu</t>
  </si>
  <si>
    <t>MISS UNIVERSE HPS</t>
  </si>
  <si>
    <t xml:space="preserve">St John Fisher College </t>
  </si>
  <si>
    <t>Ellen Bryce</t>
  </si>
  <si>
    <t>CANOPY GROVE ENCORE</t>
  </si>
  <si>
    <t>Nambour Christian College</t>
  </si>
  <si>
    <t xml:space="preserve">St Josephs Nudgee College </t>
  </si>
  <si>
    <t>Bella Anthony</t>
  </si>
  <si>
    <t>UNDER CONTRACT</t>
  </si>
  <si>
    <t>Dressage Secondary 2.1</t>
  </si>
  <si>
    <t>Dressage Primary 2.2</t>
  </si>
  <si>
    <t>Ben Randall</t>
  </si>
  <si>
    <t>SMITHFIELDS MAGIC DANCER</t>
  </si>
  <si>
    <t>St Michaels College - Caboolture</t>
  </si>
  <si>
    <t>SUNSHINE BOY</t>
  </si>
  <si>
    <t>St Josephs Nudgee College - Boondall</t>
  </si>
  <si>
    <t>PAGUAY JO</t>
  </si>
  <si>
    <t>Nambour Christian College - Nambour</t>
  </si>
  <si>
    <t>Dressage Secondary 2.2</t>
  </si>
  <si>
    <t>15*</t>
  </si>
  <si>
    <t>17*</t>
  </si>
  <si>
    <t>19*</t>
  </si>
  <si>
    <t>TO BE ADVISED</t>
  </si>
  <si>
    <t>Aalia Lucchetta</t>
  </si>
  <si>
    <t>IMPERIAL AUSTIN</t>
  </si>
  <si>
    <t>Dreesage Secondary 3.1</t>
  </si>
  <si>
    <t>16*</t>
  </si>
  <si>
    <t>Combined Training Senior 80 cm Test 1.3</t>
  </si>
  <si>
    <t>Dressage 80 cm Secondary 1.3</t>
  </si>
  <si>
    <t>Secondary 95 cm CT Test 1.3</t>
  </si>
  <si>
    <t>Primary 80 cm CT Test 1.3</t>
  </si>
  <si>
    <t>JUDGE: Judy Herschell</t>
  </si>
  <si>
    <t>JUDGES: Max Herschell</t>
  </si>
  <si>
    <t xml:space="preserve">St Michaels College </t>
  </si>
  <si>
    <t>Mikayla Symonds</t>
  </si>
  <si>
    <t>CRESTWOOD ESPIONAGE</t>
  </si>
  <si>
    <t>JUDGES: Judy Herschell</t>
  </si>
  <si>
    <t>69.1304.</t>
  </si>
  <si>
    <t>SCr</t>
  </si>
  <si>
    <t>Scr</t>
  </si>
  <si>
    <t>Ring 1 - A2 - Judge Ken Jenson</t>
  </si>
  <si>
    <t>IQ #</t>
  </si>
  <si>
    <t>Name</t>
  </si>
  <si>
    <t>Horse</t>
  </si>
  <si>
    <t>Secondary 70cms A2</t>
  </si>
  <si>
    <t>Stefanie Pond</t>
  </si>
  <si>
    <t>PERFECT STAR LEVI</t>
  </si>
  <si>
    <t>Emily Davis</t>
  </si>
  <si>
    <t>IMPERIAL GWYNETH</t>
  </si>
  <si>
    <t>West Moreton Anglican College</t>
  </si>
  <si>
    <t>Riley Putt</t>
  </si>
  <si>
    <t>SOUTHEND POET</t>
  </si>
  <si>
    <t xml:space="preserve">St Aidans Anglican Girls School </t>
  </si>
  <si>
    <t>Lachlan Dore</t>
  </si>
  <si>
    <t>PHOENIX WAY</t>
  </si>
  <si>
    <t xml:space="preserve">Victory College </t>
  </si>
  <si>
    <t>Samantha Slater</t>
  </si>
  <si>
    <t>SUMMER NORTHWOOD POSH</t>
  </si>
  <si>
    <t xml:space="preserve">St Ritas College </t>
  </si>
  <si>
    <t>Olina Pond</t>
  </si>
  <si>
    <t>CHIEF EAGLE EYED</t>
  </si>
  <si>
    <t>St Peters Lutheran College</t>
  </si>
  <si>
    <t>Amy Tonkin</t>
  </si>
  <si>
    <t>SUGARLUMP</t>
  </si>
  <si>
    <t xml:space="preserve">St Pauls School </t>
  </si>
  <si>
    <t>Hayley Wellins</t>
  </si>
  <si>
    <t>ELECTRIC BLUEY</t>
  </si>
  <si>
    <t>Primary 70cms A2</t>
  </si>
  <si>
    <t>Siena Fisher-peters</t>
  </si>
  <si>
    <t>TALK ABOUT REAL</t>
  </si>
  <si>
    <t>Matilda Andrews</t>
  </si>
  <si>
    <t>BOB</t>
  </si>
  <si>
    <t xml:space="preserve">Ipswich North State School </t>
  </si>
  <si>
    <t>Primary 50cms A2</t>
  </si>
  <si>
    <t>Pending</t>
  </si>
  <si>
    <t>ALCHERINGA COLWYN BAY</t>
  </si>
  <si>
    <t xml:space="preserve">Kilcoy Primary School </t>
  </si>
  <si>
    <t xml:space="preserve">LANGTREE JUSTICE </t>
  </si>
  <si>
    <t>Susan Mackenzie</t>
  </si>
  <si>
    <t>WATERVIEW REGALO</t>
  </si>
  <si>
    <t xml:space="preserve">Genesis Christian College </t>
  </si>
  <si>
    <t>WESLEY DALE LOVEHEART</t>
  </si>
  <si>
    <t>Primary 60cms A2</t>
  </si>
  <si>
    <t>Elvonara Park Envee Me</t>
  </si>
  <si>
    <t>St Eugene Catholic College</t>
  </si>
  <si>
    <t>Primary 80cms A2</t>
  </si>
  <si>
    <t>Annabelle Graham</t>
  </si>
  <si>
    <t>HIGH DEFINITION</t>
  </si>
  <si>
    <t xml:space="preserve">Pomona State School </t>
  </si>
  <si>
    <t>St Marys Pimary Catholic School</t>
  </si>
  <si>
    <t>Secondary 80cms A2</t>
  </si>
  <si>
    <t>Nathan Moynihan</t>
  </si>
  <si>
    <t xml:space="preserve">DISCOVER JEWEL </t>
  </si>
  <si>
    <t xml:space="preserve">Aquinas College </t>
  </si>
  <si>
    <t>Taylah Farr</t>
  </si>
  <si>
    <t>POPPA SMURF</t>
  </si>
  <si>
    <t>Ashleigh Duffy</t>
  </si>
  <si>
    <t xml:space="preserve">TOMMYS HI </t>
  </si>
  <si>
    <t>Alisha Moynihan</t>
  </si>
  <si>
    <t>EMPHORIA</t>
  </si>
  <si>
    <t>Aquinas College -</t>
  </si>
  <si>
    <t>VENETIAN CARNIVALE</t>
  </si>
  <si>
    <t>Emma Bickford</t>
  </si>
  <si>
    <t>RAISE A SPELL</t>
  </si>
  <si>
    <t>LOOK AT ME MEEKA</t>
  </si>
  <si>
    <t>Grace Davis</t>
  </si>
  <si>
    <t>BINNOWIE SPECIAL EDITION</t>
  </si>
  <si>
    <t>Secondary 90cms A2</t>
  </si>
  <si>
    <t>SUNBURY LODGE DOLLY</t>
  </si>
  <si>
    <t>DAVREN PARK CLASSIC</t>
  </si>
  <si>
    <t>Laura Bourke</t>
  </si>
  <si>
    <t>IRIS CORBE</t>
  </si>
  <si>
    <t>Stuartholme School -</t>
  </si>
  <si>
    <t>JONDEL TOP HAT</t>
  </si>
  <si>
    <t xml:space="preserve">Canterbury College </t>
  </si>
  <si>
    <t>Bianca Johnson</t>
  </si>
  <si>
    <t>ARISKI AFFAIR</t>
  </si>
  <si>
    <t>Ben Bates</t>
  </si>
  <si>
    <t xml:space="preserve">EARLY TIMES </t>
  </si>
  <si>
    <t>DECIBEL</t>
  </si>
  <si>
    <t>BELLA BLUE</t>
  </si>
  <si>
    <t>PURE CHANCE</t>
  </si>
  <si>
    <t>Claudia Symes</t>
  </si>
  <si>
    <t>QUINZELLA Z</t>
  </si>
  <si>
    <t xml:space="preserve">Southern Cross Catholic College </t>
  </si>
  <si>
    <t>Primary 90cms A2</t>
  </si>
  <si>
    <t>SUPER ROMEO</t>
  </si>
  <si>
    <t xml:space="preserve">Mudgeeraba State School </t>
  </si>
  <si>
    <t>Secondary 100cms A2</t>
  </si>
  <si>
    <t>Spencer Hose</t>
  </si>
  <si>
    <t>CERA RIALTO</t>
  </si>
  <si>
    <t>Riverside Christian College</t>
  </si>
  <si>
    <t>Layla Cassidy</t>
  </si>
  <si>
    <t>WATERVIEW TZAR ZEEKEE</t>
  </si>
  <si>
    <t>SHAYKING SHAMROCK</t>
  </si>
  <si>
    <t>Secondary 110cms A2</t>
  </si>
  <si>
    <t>Emily Graham</t>
  </si>
  <si>
    <t>GLENHAVEN FOOTLOOSE</t>
  </si>
  <si>
    <t>St Teresas Catholic College</t>
  </si>
  <si>
    <t xml:space="preserve">Mount Alvernia College </t>
  </si>
  <si>
    <t>NYALA PURE JARDEL</t>
  </si>
  <si>
    <t xml:space="preserve">St Peters Lutheran College </t>
  </si>
  <si>
    <t>Mount Alvernia College</t>
  </si>
  <si>
    <t>Ring 2 - Two Phase - Judge Brendon Gardiner</t>
  </si>
  <si>
    <t>Primary 50cms Two Phase</t>
  </si>
  <si>
    <t>Genesis Christian College</t>
  </si>
  <si>
    <t>Primary 60cms Two Phase</t>
  </si>
  <si>
    <t>Summer Jacob</t>
  </si>
  <si>
    <t>GARNET UTOPIA</t>
  </si>
  <si>
    <t xml:space="preserve">Brisbane School of Distance Education </t>
  </si>
  <si>
    <t>Primary 70cms Two Phase</t>
  </si>
  <si>
    <t>Secondary 70cms Two Phase</t>
  </si>
  <si>
    <t>St Aidans Anglican Girls School</t>
  </si>
  <si>
    <t>VANTABULOUS</t>
  </si>
  <si>
    <t>Aquinas College</t>
  </si>
  <si>
    <t>Ava Stretton</t>
  </si>
  <si>
    <t>A LITTLE BIT ROWDY</t>
  </si>
  <si>
    <t xml:space="preserve">Mary Mackillop College </t>
  </si>
  <si>
    <t>Freya Kenny</t>
  </si>
  <si>
    <t>SALIX MATSUDANA</t>
  </si>
  <si>
    <t>Primary 80cms Two Phase</t>
  </si>
  <si>
    <t>Emmaus College</t>
  </si>
  <si>
    <t>Brisbane School of Distance Education</t>
  </si>
  <si>
    <t>Secondary 80cms Two Phase</t>
  </si>
  <si>
    <t>DISCOVER JEWEL</t>
  </si>
  <si>
    <t>Sarah Gant</t>
  </si>
  <si>
    <t>MY LOVELY BOY</t>
  </si>
  <si>
    <t>St Ritas College</t>
  </si>
  <si>
    <t>Secondary 100cms Two Phase</t>
  </si>
  <si>
    <t>KINNORDY GR RUDYÂ </t>
  </si>
  <si>
    <t>BALLY MOUNTAINÂ </t>
  </si>
  <si>
    <t>Primary 90cms Two Phase</t>
  </si>
  <si>
    <t>Secondary 90cms Two Phase</t>
  </si>
  <si>
    <t>SUNBURY LODGE DOLLYÂ </t>
  </si>
  <si>
    <t>EARLY TIMES Â </t>
  </si>
  <si>
    <t>EMPEZARÂ </t>
  </si>
  <si>
    <t>QUINZELLA ZÂ </t>
  </si>
  <si>
    <t>Elizabeth Duniam</t>
  </si>
  <si>
    <t>WALLEROO SPORTSMAN</t>
  </si>
  <si>
    <t>Moreton Bay College</t>
  </si>
  <si>
    <t>Secondary 110cms Two Phase</t>
  </si>
  <si>
    <t xml:space="preserve">St Teresas Catholic College </t>
  </si>
  <si>
    <t>Time Taken</t>
  </si>
  <si>
    <t>Time Faults</t>
  </si>
  <si>
    <t xml:space="preserve">Totalt Faults </t>
  </si>
  <si>
    <t>E</t>
  </si>
  <si>
    <t xml:space="preserve"> </t>
  </si>
  <si>
    <t>Radord Lodge Court Jester</t>
  </si>
  <si>
    <t>Secondary Dressage 1.1</t>
  </si>
  <si>
    <t>Sandman Park Bohemian Crème</t>
  </si>
  <si>
    <t>Pomona</t>
  </si>
  <si>
    <t>H/C</t>
  </si>
  <si>
    <t>Sarah Grant</t>
  </si>
  <si>
    <t>St Rita's</t>
  </si>
  <si>
    <t>Victory</t>
  </si>
  <si>
    <t>(HC) Taylah Farr</t>
  </si>
  <si>
    <t>Aquinas</t>
  </si>
  <si>
    <t>Combined Training Primary 60 cm</t>
  </si>
  <si>
    <t>Eliabeth Dunian</t>
  </si>
  <si>
    <t>WALTEROO SPORTMAN</t>
  </si>
  <si>
    <t>Moreton West</t>
  </si>
  <si>
    <t>Ashley Duffey</t>
  </si>
  <si>
    <t>St Ritas</t>
  </si>
  <si>
    <t>Sandman Park Bohemian Cream</t>
  </si>
  <si>
    <t>SCR</t>
  </si>
  <si>
    <t>Stanton Park Houdini</t>
  </si>
  <si>
    <t xml:space="preserve">DECIBEL </t>
  </si>
  <si>
    <t>Glenhill Seri</t>
  </si>
  <si>
    <t>HC</t>
  </si>
  <si>
    <t>e</t>
  </si>
  <si>
    <t>FIRST ROUND</t>
  </si>
  <si>
    <t>SECOND ROUND</t>
  </si>
  <si>
    <t>Super Romeo</t>
  </si>
  <si>
    <t>Lilly Thatcher</t>
  </si>
  <si>
    <t>OOH Duchess De Bloom</t>
  </si>
  <si>
    <t>scr</t>
  </si>
  <si>
    <t>Lauchaln Dore</t>
  </si>
  <si>
    <t>Phoenix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</si>
</sst>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9]d\ mmmm\ yyyy;@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1D2129"/>
      <name val="Arial"/>
      <family val="2"/>
    </font>
    <font>
      <sz val="11"/>
      <color theme="8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4" xfId="0" applyBorder="1"/>
    <xf numFmtId="0" fontId="3" fillId="0" borderId="0" xfId="0" applyFont="1"/>
    <xf numFmtId="164" fontId="0" fillId="0" borderId="0" xfId="0" applyNumberFormat="1" applyAlignment="1">
      <alignment horizontal="left"/>
    </xf>
    <xf numFmtId="0" fontId="3" fillId="0" borderId="4" xfId="0" applyFont="1" applyBorder="1"/>
    <xf numFmtId="0" fontId="0" fillId="0" borderId="3" xfId="0" applyBorder="1" applyAlignment="1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2" fontId="0" fillId="0" borderId="6" xfId="0" applyNumberFormat="1" applyFill="1" applyBorder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Fill="1" applyBorder="1"/>
    <xf numFmtId="0" fontId="1" fillId="0" borderId="6" xfId="0" applyFont="1" applyBorder="1"/>
    <xf numFmtId="0" fontId="1" fillId="0" borderId="6" xfId="0" applyFont="1" applyFill="1" applyBorder="1"/>
    <xf numFmtId="0" fontId="1" fillId="3" borderId="6" xfId="0" applyFont="1" applyFill="1" applyBorder="1"/>
    <xf numFmtId="0" fontId="5" fillId="0" borderId="6" xfId="0" applyFont="1" applyFill="1" applyBorder="1"/>
    <xf numFmtId="2" fontId="0" fillId="0" borderId="0" xfId="0" applyNumberFormat="1" applyBorder="1"/>
    <xf numFmtId="0" fontId="1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0" fillId="0" borderId="8" xfId="0" applyBorder="1" applyAlignme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5" fillId="0" borderId="0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2" borderId="0" xfId="0" applyFont="1" applyFill="1" applyBorder="1"/>
    <xf numFmtId="0" fontId="6" fillId="4" borderId="0" xfId="0" applyFont="1" applyFill="1" applyBorder="1"/>
    <xf numFmtId="0" fontId="7" fillId="0" borderId="0" xfId="0" applyFont="1" applyFill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Fill="1" applyBorder="1"/>
    <xf numFmtId="0" fontId="0" fillId="0" borderId="6" xfId="0" applyFont="1" applyFill="1" applyBorder="1"/>
    <xf numFmtId="0" fontId="2" fillId="0" borderId="6" xfId="0" applyFont="1" applyFill="1" applyBorder="1"/>
    <xf numFmtId="0" fontId="3" fillId="0" borderId="0" xfId="0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6" xfId="0" applyNumberForma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0" fillId="0" borderId="6" xfId="0" applyBorder="1" applyAlignment="1" applyProtection="1">
      <alignment horizontal="center"/>
      <protection hidden="1"/>
    </xf>
    <xf numFmtId="1" fontId="0" fillId="0" borderId="6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3" fillId="0" borderId="0" xfId="0" applyFont="1" applyFill="1" applyBorder="1"/>
    <xf numFmtId="16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/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" fontId="0" fillId="0" borderId="6" xfId="0" applyNumberFormat="1" applyFill="1" applyBorder="1" applyAlignment="1">
      <alignment horizontal="center"/>
    </xf>
    <xf numFmtId="0" fontId="2" fillId="0" borderId="7" xfId="0" applyFont="1" applyFill="1" applyBorder="1"/>
    <xf numFmtId="2" fontId="2" fillId="0" borderId="7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/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wrapText="1"/>
    </xf>
    <xf numFmtId="2" fontId="0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2" fontId="0" fillId="0" borderId="0" xfId="0" applyNumberFormat="1" applyFont="1" applyFill="1" applyBorder="1"/>
    <xf numFmtId="2" fontId="0" fillId="0" borderId="0" xfId="0" applyNumberFormat="1" applyFont="1" applyFill="1" applyBorder="1" applyAlignment="1">
      <alignment horizontal="center"/>
    </xf>
    <xf numFmtId="0" fontId="0" fillId="0" borderId="7" xfId="0" applyFill="1" applyBorder="1"/>
    <xf numFmtId="0" fontId="2" fillId="0" borderId="5" xfId="0" applyFont="1" applyFill="1" applyBorder="1"/>
    <xf numFmtId="2" fontId="2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/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0" fillId="0" borderId="6" xfId="0" applyFont="1" applyBorder="1"/>
    <xf numFmtId="2" fontId="2" fillId="0" borderId="6" xfId="0" applyNumberFormat="1" applyFont="1" applyBorder="1" applyAlignment="1">
      <alignment horizontal="center" wrapText="1"/>
    </xf>
    <xf numFmtId="0" fontId="8" fillId="3" borderId="0" xfId="0" applyFont="1" applyFill="1" applyBorder="1"/>
    <xf numFmtId="2" fontId="0" fillId="0" borderId="0" xfId="0" applyNumberFormat="1" applyAlignment="1">
      <alignment horizontal="center"/>
    </xf>
    <xf numFmtId="1" fontId="0" fillId="0" borderId="0" xfId="0" applyNumberFormat="1" applyBorder="1"/>
    <xf numFmtId="1" fontId="2" fillId="0" borderId="0" xfId="0" applyNumberFormat="1" applyFont="1" applyBorder="1"/>
    <xf numFmtId="0" fontId="0" fillId="0" borderId="2" xfId="0" applyBorder="1"/>
    <xf numFmtId="0" fontId="0" fillId="0" borderId="5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7" xfId="0" applyBorder="1"/>
    <xf numFmtId="0" fontId="0" fillId="0" borderId="9" xfId="0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6" xfId="0" applyBorder="1" applyAlignment="1"/>
    <xf numFmtId="0" fontId="0" fillId="0" borderId="6" xfId="0" applyBorder="1" applyAlignment="1">
      <alignment horizontal="center" wrapText="1"/>
    </xf>
    <xf numFmtId="2" fontId="2" fillId="0" borderId="6" xfId="0" applyNumberFormat="1" applyFont="1" applyBorder="1"/>
    <xf numFmtId="1" fontId="0" fillId="0" borderId="0" xfId="0" applyNumberFormat="1" applyFill="1" applyBorder="1"/>
    <xf numFmtId="0" fontId="0" fillId="5" borderId="6" xfId="0" applyFill="1" applyBorder="1"/>
    <xf numFmtId="0" fontId="1" fillId="5" borderId="0" xfId="0" applyFont="1" applyFill="1" applyBorder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2" fontId="0" fillId="5" borderId="0" xfId="0" applyNumberFormat="1" applyFill="1" applyBorder="1" applyAlignment="1">
      <alignment horizontal="center"/>
    </xf>
    <xf numFmtId="2" fontId="0" fillId="5" borderId="0" xfId="0" applyNumberFormat="1" applyFill="1" applyBorder="1"/>
    <xf numFmtId="1" fontId="0" fillId="5" borderId="0" xfId="0" applyNumberFormat="1" applyFill="1" applyBorder="1"/>
    <xf numFmtId="165" fontId="2" fillId="0" borderId="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6" borderId="6" xfId="0" applyFill="1" applyBorder="1"/>
    <xf numFmtId="0" fontId="1" fillId="6" borderId="0" xfId="0" applyFont="1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1" fontId="0" fillId="6" borderId="0" xfId="0" applyNumberFormat="1" applyFill="1" applyBorder="1"/>
    <xf numFmtId="2" fontId="0" fillId="6" borderId="0" xfId="0" applyNumberForma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6" xfId="0" applyFill="1" applyBorder="1"/>
    <xf numFmtId="0" fontId="0" fillId="7" borderId="0" xfId="0" applyFill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71157</xdr:colOff>
      <xdr:row>0</xdr:row>
      <xdr:rowOff>0</xdr:rowOff>
    </xdr:from>
    <xdr:to>
      <xdr:col>11</xdr:col>
      <xdr:colOff>0</xdr:colOff>
      <xdr:row>4</xdr:row>
      <xdr:rowOff>180975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:a16="http://schemas.microsoft.com/office/drawing/2014/main" id="{E590CD9A-31CD-4B87-9B96-1E82A50C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5807" y="0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y/Desktop/IQ%20Regionals%2018%2003%202017/IQ%20Regionals%20Scoring%20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"/>
      <sheetName val="Start List"/>
      <sheetName val="Scores"/>
      <sheetName val="Calcs"/>
      <sheetName val="Ranking"/>
    </sheetNames>
    <sheetDataSet>
      <sheetData sheetId="0"/>
      <sheetData sheetId="1">
        <row r="4">
          <cell r="F4" t="str">
            <v>Charlie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="75" zoomScaleNormal="75" workbookViewId="0">
      <selection activeCell="L7" sqref="A1:L7"/>
    </sheetView>
  </sheetViews>
  <sheetFormatPr defaultRowHeight="15" x14ac:dyDescent="0.25"/>
  <cols>
    <col min="1" max="1" width="19.5703125" customWidth="1"/>
    <col min="2" max="2" width="7.28515625" customWidth="1"/>
    <col min="3" max="3" width="25.140625" customWidth="1"/>
    <col min="4" max="4" width="30.7109375" customWidth="1"/>
  </cols>
  <sheetData>
    <row r="1" spans="1:14" x14ac:dyDescent="0.25">
      <c r="A1" s="17"/>
      <c r="B1" s="66"/>
      <c r="C1" s="67"/>
      <c r="D1" s="66" t="s">
        <v>39</v>
      </c>
      <c r="E1" s="53" t="str">
        <f>IF(TRIM('[1]Start List'!$F$4)&lt;&gt;"","C","")</f>
        <v>C</v>
      </c>
      <c r="F1" s="32"/>
      <c r="G1" s="44"/>
      <c r="H1" s="43"/>
      <c r="I1" s="32"/>
      <c r="J1" s="17"/>
      <c r="K1" s="17"/>
      <c r="L1" s="17"/>
      <c r="M1" s="17"/>
      <c r="N1" s="23"/>
    </row>
    <row r="2" spans="1:14" x14ac:dyDescent="0.25">
      <c r="A2" s="17"/>
      <c r="B2" s="66"/>
      <c r="C2" s="17"/>
      <c r="D2" s="17"/>
      <c r="E2" s="53"/>
      <c r="F2" s="32"/>
      <c r="G2" s="44"/>
      <c r="H2" s="43"/>
      <c r="I2" s="32"/>
      <c r="J2" s="17"/>
      <c r="K2" s="17"/>
      <c r="L2" s="17"/>
      <c r="M2" s="17"/>
      <c r="N2" s="23"/>
    </row>
    <row r="3" spans="1:14" ht="45" x14ac:dyDescent="0.25">
      <c r="A3" s="55" t="s">
        <v>0</v>
      </c>
      <c r="B3" s="55" t="s">
        <v>1</v>
      </c>
      <c r="C3" s="55"/>
      <c r="D3" s="55" t="s">
        <v>2</v>
      </c>
      <c r="E3" s="55"/>
      <c r="F3" s="56" t="s">
        <v>31</v>
      </c>
      <c r="G3" s="59" t="s">
        <v>27</v>
      </c>
      <c r="H3" s="58" t="s">
        <v>13</v>
      </c>
      <c r="I3" s="65" t="s">
        <v>41</v>
      </c>
      <c r="J3" s="55" t="s">
        <v>29</v>
      </c>
      <c r="K3" s="64" t="s">
        <v>42</v>
      </c>
      <c r="L3" s="55" t="s">
        <v>15</v>
      </c>
      <c r="M3" s="26"/>
      <c r="N3" s="25"/>
    </row>
    <row r="4" spans="1:14" x14ac:dyDescent="0.25">
      <c r="A4" s="55" t="s">
        <v>40</v>
      </c>
      <c r="B4" s="12"/>
      <c r="C4" s="12"/>
      <c r="D4" s="12"/>
      <c r="E4" s="12"/>
      <c r="F4" s="60"/>
      <c r="G4" s="70"/>
      <c r="H4" s="62"/>
      <c r="I4" s="60"/>
      <c r="J4" s="12"/>
      <c r="K4" s="12"/>
      <c r="L4" s="12"/>
      <c r="M4" s="17"/>
      <c r="N4" s="23"/>
    </row>
    <row r="5" spans="1:14" x14ac:dyDescent="0.25">
      <c r="A5" s="12" t="s">
        <v>49</v>
      </c>
      <c r="B5" s="12">
        <v>6046</v>
      </c>
      <c r="C5" s="12" t="s">
        <v>50</v>
      </c>
      <c r="D5" s="12" t="s">
        <v>51</v>
      </c>
      <c r="E5" s="51"/>
      <c r="F5" s="62">
        <f>'CT ENTRY MASTER 1.1'!AB9</f>
        <v>141.5</v>
      </c>
      <c r="G5" s="62">
        <f>(F5/220)*100</f>
        <v>64.318181818181813</v>
      </c>
      <c r="H5" s="62">
        <f>(100-G5)*1.5</f>
        <v>53.52272727272728</v>
      </c>
      <c r="I5">
        <f>'CT ENTRY MASTER 1.1'!AE9</f>
        <v>0</v>
      </c>
      <c r="J5" s="12">
        <f>'CT ENTRY MASTER 1.1'!AF9</f>
        <v>0</v>
      </c>
      <c r="K5" s="63">
        <f>H5+I5+J5</f>
        <v>53.52272727272728</v>
      </c>
      <c r="L5" s="12">
        <v>1</v>
      </c>
      <c r="M5" s="17"/>
      <c r="N5" s="23"/>
    </row>
    <row r="6" spans="1:14" x14ac:dyDescent="0.25">
      <c r="A6" s="12" t="s">
        <v>32</v>
      </c>
      <c r="B6" s="12">
        <v>7344</v>
      </c>
      <c r="C6" s="12" t="s">
        <v>47</v>
      </c>
      <c r="D6" s="12" t="s">
        <v>48</v>
      </c>
      <c r="E6" s="51"/>
      <c r="F6" s="62">
        <f>'CT ENTRY MASTER 1.1'!AB8</f>
        <v>141</v>
      </c>
      <c r="G6" s="62">
        <v>64.09</v>
      </c>
      <c r="H6" s="62">
        <v>53.86</v>
      </c>
      <c r="I6" s="10">
        <f>'CT ENTRY MASTER 1.1'!AE8</f>
        <v>0</v>
      </c>
      <c r="J6" s="12">
        <f>'CT ENTRY MASTER 1.1'!AF8</f>
        <v>0</v>
      </c>
      <c r="K6" s="63">
        <f>H6+I8+J6</f>
        <v>53.86</v>
      </c>
      <c r="L6" s="12">
        <v>2</v>
      </c>
      <c r="M6" s="17"/>
      <c r="N6" s="23"/>
    </row>
    <row r="7" spans="1:14" x14ac:dyDescent="0.25">
      <c r="A7" s="13"/>
      <c r="B7" s="13"/>
      <c r="C7" s="13"/>
      <c r="D7" s="13"/>
      <c r="E7" s="51"/>
      <c r="F7" s="62"/>
      <c r="G7" s="62"/>
      <c r="H7" s="62"/>
      <c r="I7" s="10"/>
      <c r="J7" s="12"/>
      <c r="K7" s="62"/>
      <c r="L7" s="12"/>
      <c r="M7" s="17"/>
      <c r="N7" s="23"/>
    </row>
    <row r="8" spans="1:14" x14ac:dyDescent="0.25">
      <c r="A8" s="13"/>
      <c r="B8" s="13"/>
      <c r="C8" s="13"/>
      <c r="D8" s="13"/>
      <c r="E8" s="19"/>
      <c r="F8" s="62"/>
      <c r="G8" s="62"/>
      <c r="H8" s="62"/>
      <c r="I8" s="60"/>
      <c r="J8" s="12"/>
      <c r="K8" s="63"/>
      <c r="L8" s="12"/>
      <c r="M8" s="17"/>
      <c r="N8" s="23"/>
    </row>
    <row r="9" spans="1:14" x14ac:dyDescent="0.25">
      <c r="A9" s="13"/>
      <c r="B9" s="13"/>
      <c r="C9" s="13"/>
      <c r="D9" s="13"/>
      <c r="E9" s="21"/>
      <c r="F9" s="62"/>
      <c r="G9" s="62"/>
      <c r="H9" s="62"/>
      <c r="I9" s="60"/>
      <c r="J9" s="12"/>
      <c r="K9" s="63"/>
      <c r="L9" s="12"/>
      <c r="M9" s="17"/>
      <c r="N9" s="23"/>
    </row>
  </sheetData>
  <sortState ref="A5:L6">
    <sortCondition ref="K5:K6"/>
  </sortState>
  <printOptions gridLines="1"/>
  <pageMargins left="0.70866141732283472" right="0.70866141732283472" top="0.74803149606299213" bottom="0.74803149606299213" header="0.31496062992125984" footer="0.31496062992125984"/>
  <pageSetup paperSize="9" scale="84" fitToHeight="0" orientation="landscape" horizontalDpi="0" verticalDpi="0" r:id="rId1"/>
  <headerFooter>
    <oddHeader>&amp;L&amp;G&amp;C2017 Grace Lutheran Express Qualifier 
COMBINED TRAINING&amp;R&amp;G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85"/>
  <sheetViews>
    <sheetView zoomScale="75" zoomScaleNormal="75" workbookViewId="0">
      <selection activeCell="AI21" sqref="A14:AI21"/>
    </sheetView>
  </sheetViews>
  <sheetFormatPr defaultColWidth="5.7109375" defaultRowHeight="15" x14ac:dyDescent="0.25"/>
  <cols>
    <col min="1" max="1" width="18.42578125" style="10" customWidth="1"/>
    <col min="2" max="2" width="5.7109375" style="10"/>
    <col min="3" max="3" width="19.7109375" style="10" customWidth="1"/>
    <col min="4" max="4" width="29" style="10" customWidth="1"/>
    <col min="5" max="5" width="5" style="10" customWidth="1"/>
    <col min="6" max="8" width="5.7109375" style="2"/>
    <col min="9" max="9" width="5.7109375" style="2" hidden="1" customWidth="1"/>
    <col min="10" max="12" width="5.7109375" style="2"/>
    <col min="13" max="13" width="5.7109375" style="45" hidden="1" customWidth="1"/>
    <col min="14" max="14" width="5.7109375" style="45" customWidth="1"/>
    <col min="15" max="15" width="5.7109375" style="2" hidden="1" customWidth="1"/>
    <col min="16" max="16" width="5.7109375" style="2"/>
    <col min="17" max="17" width="5.7109375" style="2" customWidth="1"/>
    <col min="18" max="18" width="5.7109375" style="2"/>
    <col min="19" max="19" width="5.7109375" style="2" hidden="1" customWidth="1"/>
    <col min="20" max="23" width="5.7109375" style="2"/>
    <col min="24" max="24" width="5.7109375" style="2" hidden="1" customWidth="1"/>
    <col min="25" max="26" width="5.7109375" style="2" customWidth="1"/>
    <col min="27" max="29" width="5.7109375" style="2"/>
    <col min="30" max="30" width="5.7109375" style="2" hidden="1" customWidth="1"/>
    <col min="31" max="31" width="5.7109375" style="2"/>
    <col min="32" max="32" width="5.7109375" style="2" hidden="1" customWidth="1"/>
    <col min="33" max="33" width="7.7109375" style="2" customWidth="1"/>
    <col min="34" max="34" width="10.28515625" style="41" customWidth="1"/>
    <col min="35" max="35" width="6.7109375" style="44" customWidth="1"/>
    <col min="36" max="36" width="8.5703125" style="10" customWidth="1"/>
    <col min="37" max="37" width="11.5703125" style="17" customWidth="1"/>
    <col min="38" max="38" width="9.7109375" style="17" customWidth="1"/>
    <col min="39" max="39" width="5.7109375" style="17"/>
    <col min="40" max="40" width="7.85546875" style="17" customWidth="1"/>
    <col min="41" max="41" width="8.5703125" style="15" customWidth="1"/>
    <col min="42" max="101" width="5.7109375" style="17"/>
    <col min="102" max="16384" width="5.7109375" style="10"/>
  </cols>
  <sheetData>
    <row r="1" spans="1:41" x14ac:dyDescent="0.25">
      <c r="D1" s="5"/>
      <c r="E1" s="4"/>
      <c r="F1" s="9"/>
      <c r="G1" s="1"/>
    </row>
    <row r="2" spans="1:41" x14ac:dyDescent="0.25">
      <c r="B2" s="6"/>
      <c r="C2" s="7"/>
      <c r="D2" s="8" t="s">
        <v>201</v>
      </c>
      <c r="E2" s="4" t="str">
        <f>IF(TRIM('[1]Start List'!$F$4)&lt;&gt;"","C","")</f>
        <v>C</v>
      </c>
      <c r="F2" s="9"/>
      <c r="G2" s="1"/>
    </row>
    <row r="3" spans="1:41" x14ac:dyDescent="0.25">
      <c r="B3" s="6"/>
      <c r="C3" s="7"/>
      <c r="D3" s="8"/>
      <c r="E3" s="27"/>
      <c r="F3" s="28"/>
      <c r="G3" s="1"/>
    </row>
    <row r="4" spans="1:41" x14ac:dyDescent="0.25">
      <c r="E4" s="27"/>
      <c r="F4" s="28"/>
      <c r="G4" s="1"/>
    </row>
    <row r="5" spans="1:41" s="17" customFormat="1" x14ac:dyDescent="0.25">
      <c r="A5" s="26" t="s">
        <v>0</v>
      </c>
      <c r="B5" s="26"/>
      <c r="C5" s="26" t="s">
        <v>1</v>
      </c>
      <c r="D5" s="26" t="s">
        <v>2</v>
      </c>
      <c r="E5" s="24"/>
      <c r="F5" s="56">
        <v>1</v>
      </c>
      <c r="G5" s="56">
        <v>2</v>
      </c>
      <c r="H5" s="56">
        <v>3</v>
      </c>
      <c r="I5" s="56">
        <v>4</v>
      </c>
      <c r="J5" s="56" t="s">
        <v>162</v>
      </c>
      <c r="K5" s="56">
        <v>5</v>
      </c>
      <c r="L5" s="56" t="s">
        <v>37</v>
      </c>
      <c r="M5" s="57">
        <v>6</v>
      </c>
      <c r="N5" s="57" t="s">
        <v>8</v>
      </c>
      <c r="O5" s="56">
        <v>7</v>
      </c>
      <c r="P5" s="56">
        <v>8</v>
      </c>
      <c r="Q5" s="56">
        <v>9</v>
      </c>
      <c r="R5" s="56">
        <v>10</v>
      </c>
      <c r="S5" s="56">
        <v>11</v>
      </c>
      <c r="T5" s="56" t="s">
        <v>163</v>
      </c>
      <c r="U5" s="56">
        <v>12</v>
      </c>
      <c r="V5" s="56">
        <v>13</v>
      </c>
      <c r="W5" s="56" t="s">
        <v>108</v>
      </c>
      <c r="X5" s="56">
        <v>14</v>
      </c>
      <c r="Y5" s="56">
        <v>15</v>
      </c>
      <c r="Z5" s="56">
        <v>16</v>
      </c>
      <c r="AA5" s="56" t="s">
        <v>3</v>
      </c>
      <c r="AB5" s="58" t="s">
        <v>4</v>
      </c>
      <c r="AC5" s="58" t="s">
        <v>11</v>
      </c>
      <c r="AD5" s="58" t="s">
        <v>5</v>
      </c>
      <c r="AE5" s="56" t="s">
        <v>12</v>
      </c>
      <c r="AF5" s="58" t="s">
        <v>6</v>
      </c>
      <c r="AG5" s="56" t="s">
        <v>31</v>
      </c>
      <c r="AH5" s="59" t="s">
        <v>27</v>
      </c>
      <c r="AI5" s="42" t="s">
        <v>15</v>
      </c>
      <c r="AL5" s="23"/>
      <c r="AO5" s="23"/>
    </row>
    <row r="6" spans="1:41" s="17" customFormat="1" x14ac:dyDescent="0.25">
      <c r="A6" s="26" t="s">
        <v>161</v>
      </c>
      <c r="E6" s="31"/>
      <c r="F6" s="60"/>
      <c r="G6" s="60"/>
      <c r="H6" s="60"/>
      <c r="I6" s="60">
        <f>J6*2</f>
        <v>0</v>
      </c>
      <c r="J6" s="60"/>
      <c r="K6" s="60"/>
      <c r="L6" s="60"/>
      <c r="M6" s="61">
        <f>L6*2</f>
        <v>0</v>
      </c>
      <c r="N6" s="61"/>
      <c r="O6" s="60">
        <f>N6*2</f>
        <v>0</v>
      </c>
      <c r="P6" s="60"/>
      <c r="Q6" s="60"/>
      <c r="R6" s="60"/>
      <c r="S6" s="60">
        <f>T6*2</f>
        <v>0</v>
      </c>
      <c r="T6" s="60"/>
      <c r="U6" s="60"/>
      <c r="V6" s="60"/>
      <c r="W6" s="60"/>
      <c r="X6" s="60">
        <f>W6*2</f>
        <v>0</v>
      </c>
      <c r="Y6" s="60"/>
      <c r="Z6" s="60"/>
      <c r="AA6" s="60"/>
      <c r="AB6" s="60"/>
      <c r="AC6" s="60"/>
      <c r="AD6" s="60">
        <f>AC6*2</f>
        <v>0</v>
      </c>
      <c r="AE6" s="60"/>
      <c r="AF6" s="60">
        <f>AE6*2</f>
        <v>0</v>
      </c>
      <c r="AG6" s="62">
        <f>F6+G6+H6+I6+K6+M6+O6+P6+Q6+R6+S6+U6+V6+X6+AA6+AB6+AD6+AF6+Y6+Z6</f>
        <v>0</v>
      </c>
      <c r="AH6" s="62">
        <f>(AG6/270)*100</f>
        <v>0</v>
      </c>
      <c r="AI6" s="44"/>
      <c r="AL6" s="23"/>
      <c r="AO6" s="23"/>
    </row>
    <row r="7" spans="1:41" s="17" customFormat="1" x14ac:dyDescent="0.25">
      <c r="A7" s="12" t="s">
        <v>114</v>
      </c>
      <c r="B7" s="12">
        <v>7204</v>
      </c>
      <c r="C7" s="12" t="s">
        <v>115</v>
      </c>
      <c r="D7" s="12" t="s">
        <v>143</v>
      </c>
      <c r="E7" s="33"/>
      <c r="F7" s="60">
        <v>7</v>
      </c>
      <c r="G7" s="60">
        <v>7</v>
      </c>
      <c r="H7" s="60">
        <v>6</v>
      </c>
      <c r="I7" s="60">
        <f>J7*2</f>
        <v>13</v>
      </c>
      <c r="J7" s="60">
        <v>6.5</v>
      </c>
      <c r="K7" s="60">
        <v>5.5</v>
      </c>
      <c r="L7" s="60">
        <v>7</v>
      </c>
      <c r="M7" s="61">
        <f>L7*2</f>
        <v>14</v>
      </c>
      <c r="N7" s="61">
        <v>6</v>
      </c>
      <c r="O7" s="60">
        <f>N7*2</f>
        <v>12</v>
      </c>
      <c r="P7" s="60">
        <v>7</v>
      </c>
      <c r="Q7" s="60">
        <v>7</v>
      </c>
      <c r="R7" s="60">
        <v>6</v>
      </c>
      <c r="S7" s="60">
        <f>T7*2</f>
        <v>14</v>
      </c>
      <c r="T7" s="60">
        <v>7</v>
      </c>
      <c r="U7" s="60">
        <v>5.5</v>
      </c>
      <c r="V7" s="60">
        <v>6.5</v>
      </c>
      <c r="W7" s="60">
        <v>6.5</v>
      </c>
      <c r="X7" s="60">
        <f>W7*2</f>
        <v>13</v>
      </c>
      <c r="Y7" s="60">
        <v>6</v>
      </c>
      <c r="Z7" s="60">
        <v>7</v>
      </c>
      <c r="AA7" s="60">
        <v>6</v>
      </c>
      <c r="AB7" s="60">
        <v>6</v>
      </c>
      <c r="AC7" s="60">
        <v>6</v>
      </c>
      <c r="AD7" s="60">
        <f>AC7*2</f>
        <v>12</v>
      </c>
      <c r="AE7" s="60">
        <v>6</v>
      </c>
      <c r="AF7" s="60">
        <f>AE7*2</f>
        <v>12</v>
      </c>
      <c r="AG7" s="62">
        <f>F7+G7+H7+I7+K7+M7+O7+P7+Q7+R7+S7+U7+V7+X7+AA7+AB7+AD7+AF7+Y7+Z7</f>
        <v>172.5</v>
      </c>
      <c r="AH7" s="62">
        <f>(AG7/270)*100</f>
        <v>63.888888888888886</v>
      </c>
      <c r="AI7" s="44">
        <v>1</v>
      </c>
      <c r="AL7" s="23"/>
      <c r="AO7" s="23"/>
    </row>
    <row r="8" spans="1:41" s="17" customFormat="1" x14ac:dyDescent="0.25">
      <c r="A8" s="12" t="s">
        <v>176</v>
      </c>
      <c r="B8" s="12">
        <v>6130</v>
      </c>
      <c r="C8" s="12" t="s">
        <v>177</v>
      </c>
      <c r="D8" s="12" t="s">
        <v>198</v>
      </c>
      <c r="E8" s="31"/>
      <c r="F8" s="60">
        <v>6.5</v>
      </c>
      <c r="G8" s="60">
        <v>7</v>
      </c>
      <c r="H8" s="60">
        <v>6.5</v>
      </c>
      <c r="I8" s="60">
        <f>J8*2</f>
        <v>13</v>
      </c>
      <c r="J8" s="60">
        <v>6.5</v>
      </c>
      <c r="K8" s="60">
        <v>6.5</v>
      </c>
      <c r="L8" s="60">
        <v>6.5</v>
      </c>
      <c r="M8" s="61">
        <f>L8*2</f>
        <v>13</v>
      </c>
      <c r="N8" s="61">
        <v>6</v>
      </c>
      <c r="O8" s="60">
        <f>N8*2</f>
        <v>12</v>
      </c>
      <c r="P8" s="60">
        <v>7</v>
      </c>
      <c r="Q8" s="60">
        <v>6</v>
      </c>
      <c r="R8" s="60">
        <v>6</v>
      </c>
      <c r="S8" s="60">
        <f>T8*2</f>
        <v>13</v>
      </c>
      <c r="T8" s="60">
        <v>6.5</v>
      </c>
      <c r="U8" s="60">
        <v>7</v>
      </c>
      <c r="V8" s="60">
        <v>5.5</v>
      </c>
      <c r="W8" s="60">
        <v>5.5</v>
      </c>
      <c r="X8" s="60">
        <f>W8*2</f>
        <v>11</v>
      </c>
      <c r="Y8" s="60">
        <v>6.5</v>
      </c>
      <c r="Z8" s="60">
        <v>7.5</v>
      </c>
      <c r="AA8" s="60">
        <v>6</v>
      </c>
      <c r="AB8" s="60">
        <v>6</v>
      </c>
      <c r="AC8" s="60">
        <v>6</v>
      </c>
      <c r="AD8" s="60">
        <f>AC8*2</f>
        <v>12</v>
      </c>
      <c r="AE8" s="60">
        <v>6</v>
      </c>
      <c r="AF8" s="60">
        <f>AE8*2</f>
        <v>12</v>
      </c>
      <c r="AG8" s="62">
        <f>F8+G8+H8+I8+K8+M8+O8+P8+Q8+R8+S8+U8+V8+X8+AA8+AB8+AD8+AF8+Y8+Z8</f>
        <v>170</v>
      </c>
      <c r="AH8" s="62">
        <f>(AG8/270)*100</f>
        <v>62.962962962962962</v>
      </c>
      <c r="AI8" s="44">
        <v>2</v>
      </c>
      <c r="AL8" s="23"/>
      <c r="AO8" s="23"/>
    </row>
    <row r="9" spans="1:41" s="17" customFormat="1" x14ac:dyDescent="0.25">
      <c r="A9" s="12" t="s">
        <v>199</v>
      </c>
      <c r="B9" s="12">
        <v>7151</v>
      </c>
      <c r="C9" s="12" t="s">
        <v>200</v>
      </c>
      <c r="D9" s="12"/>
      <c r="E9" s="33"/>
      <c r="F9" s="60" t="s">
        <v>203</v>
      </c>
      <c r="G9" s="60"/>
      <c r="H9" s="60"/>
      <c r="I9" s="60">
        <f t="shared" ref="I9:I40" si="0">J9*2</f>
        <v>0</v>
      </c>
      <c r="J9" s="60"/>
      <c r="K9" s="60"/>
      <c r="L9" s="60"/>
      <c r="M9" s="61">
        <f t="shared" ref="M9:M40" si="1">L9*2</f>
        <v>0</v>
      </c>
      <c r="N9" s="61"/>
      <c r="O9" s="60">
        <f t="shared" ref="O9:O40" si="2">N9*2</f>
        <v>0</v>
      </c>
      <c r="P9" s="60"/>
      <c r="Q9" s="60"/>
      <c r="R9" s="60"/>
      <c r="S9" s="60">
        <f t="shared" ref="S9:S40" si="3">T9*2</f>
        <v>0</v>
      </c>
      <c r="T9" s="60"/>
      <c r="U9" s="60"/>
      <c r="V9" s="60"/>
      <c r="W9" s="60"/>
      <c r="X9" s="60">
        <f t="shared" ref="X9:X40" si="4">W9*2</f>
        <v>0</v>
      </c>
      <c r="Y9" s="60"/>
      <c r="Z9" s="60"/>
      <c r="AA9" s="60"/>
      <c r="AB9" s="60"/>
      <c r="AC9" s="60"/>
      <c r="AD9" s="60">
        <f t="shared" ref="AD9:AD40" si="5">AC9*2</f>
        <v>0</v>
      </c>
      <c r="AE9" s="60"/>
      <c r="AF9" s="60">
        <f t="shared" ref="AF9:AF40" si="6">AE9*2</f>
        <v>0</v>
      </c>
      <c r="AG9" s="62"/>
      <c r="AH9" s="62"/>
      <c r="AI9" s="44"/>
      <c r="AL9" s="23"/>
      <c r="AO9" s="23"/>
    </row>
    <row r="10" spans="1:41" s="17" customFormat="1" x14ac:dyDescent="0.25">
      <c r="E10" s="31"/>
      <c r="F10" s="60"/>
      <c r="G10" s="60"/>
      <c r="H10" s="60"/>
      <c r="I10" s="60">
        <f t="shared" si="0"/>
        <v>0</v>
      </c>
      <c r="J10" s="60"/>
      <c r="K10" s="60"/>
      <c r="L10" s="60"/>
      <c r="M10" s="61">
        <f t="shared" si="1"/>
        <v>0</v>
      </c>
      <c r="N10" s="61"/>
      <c r="O10" s="60">
        <f t="shared" si="2"/>
        <v>0</v>
      </c>
      <c r="P10" s="60"/>
      <c r="Q10" s="60"/>
      <c r="R10" s="60"/>
      <c r="S10" s="60">
        <f t="shared" si="3"/>
        <v>0</v>
      </c>
      <c r="T10" s="60"/>
      <c r="U10" s="60"/>
      <c r="V10" s="60"/>
      <c r="W10" s="60"/>
      <c r="X10" s="60">
        <f t="shared" si="4"/>
        <v>0</v>
      </c>
      <c r="Y10" s="60"/>
      <c r="Z10" s="60"/>
      <c r="AA10" s="60"/>
      <c r="AB10" s="60"/>
      <c r="AC10" s="60"/>
      <c r="AD10" s="60">
        <f t="shared" si="5"/>
        <v>0</v>
      </c>
      <c r="AE10" s="60"/>
      <c r="AF10" s="60">
        <f t="shared" si="6"/>
        <v>0</v>
      </c>
      <c r="AG10" s="62"/>
      <c r="AH10" s="62"/>
      <c r="AI10" s="44"/>
      <c r="AL10" s="23"/>
      <c r="AO10" s="23"/>
    </row>
    <row r="11" spans="1:41" s="17" customFormat="1" x14ac:dyDescent="0.25">
      <c r="E11" s="31"/>
      <c r="F11" s="60"/>
      <c r="G11" s="60"/>
      <c r="H11" s="60"/>
      <c r="I11" s="60"/>
      <c r="J11" s="60"/>
      <c r="K11" s="60"/>
      <c r="L11" s="60"/>
      <c r="M11" s="61"/>
      <c r="N11" s="61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2"/>
      <c r="AH11" s="62"/>
      <c r="AI11" s="44"/>
      <c r="AL11" s="23"/>
      <c r="AO11" s="23"/>
    </row>
    <row r="12" spans="1:41" s="17" customFormat="1" x14ac:dyDescent="0.25">
      <c r="E12" s="33"/>
      <c r="F12" s="60"/>
      <c r="G12" s="60"/>
      <c r="H12" s="60"/>
      <c r="I12" s="60">
        <f t="shared" si="0"/>
        <v>0</v>
      </c>
      <c r="J12" s="60"/>
      <c r="K12" s="60"/>
      <c r="L12" s="60"/>
      <c r="M12" s="61">
        <f t="shared" si="1"/>
        <v>0</v>
      </c>
      <c r="N12" s="61"/>
      <c r="O12" s="60">
        <f t="shared" si="2"/>
        <v>0</v>
      </c>
      <c r="P12" s="60"/>
      <c r="Q12" s="60"/>
      <c r="R12" s="60"/>
      <c r="S12" s="60">
        <f t="shared" si="3"/>
        <v>0</v>
      </c>
      <c r="T12" s="60"/>
      <c r="U12" s="60"/>
      <c r="V12" s="60"/>
      <c r="W12" s="60"/>
      <c r="X12" s="60">
        <f t="shared" si="4"/>
        <v>0</v>
      </c>
      <c r="Y12" s="60"/>
      <c r="Z12" s="60"/>
      <c r="AA12" s="60"/>
      <c r="AB12" s="60"/>
      <c r="AC12" s="60"/>
      <c r="AD12" s="60">
        <f t="shared" si="5"/>
        <v>0</v>
      </c>
      <c r="AE12" s="60"/>
      <c r="AF12" s="60">
        <f t="shared" si="6"/>
        <v>0</v>
      </c>
      <c r="AG12" s="62"/>
      <c r="AH12" s="62"/>
      <c r="AI12" s="44"/>
      <c r="AL12" s="23"/>
      <c r="AO12" s="23"/>
    </row>
    <row r="13" spans="1:41" s="17" customFormat="1" x14ac:dyDescent="0.25">
      <c r="A13" s="12"/>
      <c r="B13" s="12"/>
      <c r="C13" s="12"/>
      <c r="D13" s="12"/>
      <c r="E13" s="35"/>
      <c r="F13" s="60"/>
      <c r="G13" s="60"/>
      <c r="H13" s="60"/>
      <c r="I13" s="60">
        <f t="shared" si="0"/>
        <v>0</v>
      </c>
      <c r="J13" s="60"/>
      <c r="K13" s="60"/>
      <c r="L13" s="60"/>
      <c r="M13" s="61">
        <f t="shared" si="1"/>
        <v>0</v>
      </c>
      <c r="N13" s="61"/>
      <c r="O13" s="60">
        <f t="shared" si="2"/>
        <v>0</v>
      </c>
      <c r="P13" s="60"/>
      <c r="Q13" s="60"/>
      <c r="R13" s="60"/>
      <c r="S13" s="60">
        <f t="shared" si="3"/>
        <v>0</v>
      </c>
      <c r="T13" s="60"/>
      <c r="U13" s="60"/>
      <c r="V13" s="60"/>
      <c r="W13" s="60"/>
      <c r="X13" s="60">
        <f t="shared" si="4"/>
        <v>0</v>
      </c>
      <c r="Y13" s="60"/>
      <c r="Z13" s="60"/>
      <c r="AA13" s="60"/>
      <c r="AB13" s="60"/>
      <c r="AC13" s="60"/>
      <c r="AD13" s="60">
        <f t="shared" si="5"/>
        <v>0</v>
      </c>
      <c r="AE13" s="60"/>
      <c r="AF13" s="60">
        <f t="shared" si="6"/>
        <v>0</v>
      </c>
      <c r="AG13" s="62"/>
      <c r="AH13" s="62"/>
      <c r="AI13" s="44"/>
      <c r="AL13" s="23"/>
      <c r="AO13" s="23"/>
    </row>
    <row r="14" spans="1:41" s="17" customFormat="1" x14ac:dyDescent="0.25">
      <c r="A14" s="12"/>
      <c r="B14" s="12"/>
      <c r="C14" s="12"/>
      <c r="D14" s="12"/>
      <c r="E14" s="68"/>
      <c r="F14" s="60"/>
      <c r="G14" s="60"/>
      <c r="H14" s="60"/>
      <c r="I14" s="60">
        <f t="shared" si="0"/>
        <v>0</v>
      </c>
      <c r="J14" s="60"/>
      <c r="K14" s="60"/>
      <c r="L14" s="60"/>
      <c r="M14" s="61">
        <f t="shared" si="1"/>
        <v>0</v>
      </c>
      <c r="N14" s="61"/>
      <c r="O14" s="60">
        <f t="shared" si="2"/>
        <v>0</v>
      </c>
      <c r="P14" s="60"/>
      <c r="Q14" s="60"/>
      <c r="R14" s="60"/>
      <c r="S14" s="60">
        <f t="shared" si="3"/>
        <v>0</v>
      </c>
      <c r="T14" s="60"/>
      <c r="U14" s="60"/>
      <c r="V14" s="60"/>
      <c r="W14" s="60"/>
      <c r="X14" s="60">
        <f t="shared" si="4"/>
        <v>0</v>
      </c>
      <c r="Y14" s="60"/>
      <c r="Z14" s="60"/>
      <c r="AA14" s="60"/>
      <c r="AB14" s="60"/>
      <c r="AC14" s="60"/>
      <c r="AD14" s="60">
        <f t="shared" si="5"/>
        <v>0</v>
      </c>
      <c r="AE14" s="60"/>
      <c r="AF14" s="60">
        <f t="shared" si="6"/>
        <v>0</v>
      </c>
      <c r="AG14" s="62"/>
      <c r="AH14" s="62"/>
      <c r="AI14" s="93"/>
      <c r="AJ14" s="94"/>
      <c r="AK14" s="79"/>
      <c r="AL14" s="79"/>
      <c r="AM14" s="79"/>
      <c r="AN14" s="79"/>
      <c r="AO14" s="23"/>
    </row>
    <row r="15" spans="1:41" s="17" customFormat="1" x14ac:dyDescent="0.25">
      <c r="A15" s="55" t="s">
        <v>174</v>
      </c>
      <c r="B15" s="12"/>
      <c r="C15" s="12"/>
      <c r="D15" s="12"/>
      <c r="E15" s="68"/>
      <c r="F15" s="60"/>
      <c r="G15" s="60"/>
      <c r="H15" s="60"/>
      <c r="I15" s="60">
        <f t="shared" si="0"/>
        <v>0</v>
      </c>
      <c r="J15" s="60"/>
      <c r="K15" s="60"/>
      <c r="L15" s="60"/>
      <c r="M15" s="61">
        <f t="shared" si="1"/>
        <v>0</v>
      </c>
      <c r="N15" s="61"/>
      <c r="O15" s="60">
        <f t="shared" si="2"/>
        <v>0</v>
      </c>
      <c r="P15" s="60"/>
      <c r="Q15" s="60"/>
      <c r="R15" s="60"/>
      <c r="S15" s="60">
        <f t="shared" si="3"/>
        <v>0</v>
      </c>
      <c r="T15" s="60"/>
      <c r="U15" s="60"/>
      <c r="V15" s="60"/>
      <c r="W15" s="60"/>
      <c r="X15" s="60">
        <f t="shared" si="4"/>
        <v>0</v>
      </c>
      <c r="Y15" s="60"/>
      <c r="Z15" s="60"/>
      <c r="AA15" s="60"/>
      <c r="AB15" s="60"/>
      <c r="AC15" s="60"/>
      <c r="AD15" s="60">
        <f t="shared" si="5"/>
        <v>0</v>
      </c>
      <c r="AE15" s="60"/>
      <c r="AF15" s="60">
        <f t="shared" si="6"/>
        <v>0</v>
      </c>
      <c r="AG15" s="62"/>
      <c r="AH15" s="62"/>
      <c r="AI15" s="144"/>
      <c r="AJ15" s="95"/>
      <c r="AK15" s="68"/>
      <c r="AL15" s="23"/>
      <c r="AO15" s="23"/>
    </row>
    <row r="16" spans="1:41" s="17" customFormat="1" x14ac:dyDescent="0.25">
      <c r="A16" s="12" t="s">
        <v>172</v>
      </c>
      <c r="B16" s="12">
        <v>7163</v>
      </c>
      <c r="C16" s="12" t="s">
        <v>173</v>
      </c>
      <c r="D16" s="12" t="s">
        <v>123</v>
      </c>
      <c r="E16" s="36"/>
      <c r="F16" s="60">
        <v>6.5</v>
      </c>
      <c r="G16" s="60">
        <v>8</v>
      </c>
      <c r="H16" s="60">
        <v>6</v>
      </c>
      <c r="I16" s="60">
        <f t="shared" ref="I16:I21" si="7">J16*2</f>
        <v>17</v>
      </c>
      <c r="J16" s="60">
        <v>8.5</v>
      </c>
      <c r="K16" s="60">
        <v>7</v>
      </c>
      <c r="L16" s="60">
        <v>7</v>
      </c>
      <c r="M16" s="61">
        <f t="shared" ref="M16:M21" si="8">L16*2</f>
        <v>14</v>
      </c>
      <c r="N16" s="61">
        <v>6.5</v>
      </c>
      <c r="O16" s="60">
        <f t="shared" ref="O16:O21" si="9">N16*2</f>
        <v>13</v>
      </c>
      <c r="P16" s="60">
        <v>9</v>
      </c>
      <c r="Q16" s="60">
        <v>8</v>
      </c>
      <c r="R16" s="60">
        <v>8</v>
      </c>
      <c r="S16" s="60">
        <f t="shared" ref="S16:S21" si="10">T16*2</f>
        <v>16</v>
      </c>
      <c r="T16" s="60">
        <v>8</v>
      </c>
      <c r="U16" s="60">
        <v>8</v>
      </c>
      <c r="V16" s="60">
        <v>8.5</v>
      </c>
      <c r="W16" s="60">
        <v>8</v>
      </c>
      <c r="X16" s="60">
        <f t="shared" ref="X16:X21" si="11">W16*2</f>
        <v>16</v>
      </c>
      <c r="Y16" s="60">
        <v>8</v>
      </c>
      <c r="Z16" s="60">
        <v>8.5</v>
      </c>
      <c r="AA16" s="60">
        <v>8</v>
      </c>
      <c r="AB16" s="60">
        <v>8</v>
      </c>
      <c r="AC16" s="60">
        <v>7.5</v>
      </c>
      <c r="AD16" s="60">
        <f t="shared" ref="AD16:AD21" si="12">AC16*2</f>
        <v>15</v>
      </c>
      <c r="AE16" s="60">
        <v>8</v>
      </c>
      <c r="AF16" s="60">
        <f t="shared" ref="AF16:AF21" si="13">AE16*2</f>
        <v>16</v>
      </c>
      <c r="AG16" s="62">
        <f>F16+G16+H16+I16+K16+M16+O16+P16+Q16+R16+S16+U16+V16+X16+AA16+AB16+AD16+AF16+Y16+Z16</f>
        <v>208.5</v>
      </c>
      <c r="AH16" s="62">
        <f>(AG16/270)*100</f>
        <v>77.222222222222229</v>
      </c>
      <c r="AI16" s="144">
        <v>1</v>
      </c>
      <c r="AJ16" s="95"/>
      <c r="AK16" s="68"/>
      <c r="AL16" s="23"/>
      <c r="AO16" s="23"/>
    </row>
    <row r="17" spans="1:41" s="17" customFormat="1" x14ac:dyDescent="0.25">
      <c r="A17" s="12" t="s">
        <v>156</v>
      </c>
      <c r="B17" s="12">
        <v>7335</v>
      </c>
      <c r="C17" s="12" t="s">
        <v>157</v>
      </c>
      <c r="D17" s="12" t="s">
        <v>167</v>
      </c>
      <c r="F17" s="60">
        <v>7</v>
      </c>
      <c r="G17" s="60">
        <v>7</v>
      </c>
      <c r="H17" s="60">
        <v>6.5</v>
      </c>
      <c r="I17" s="60">
        <f t="shared" si="7"/>
        <v>13</v>
      </c>
      <c r="J17" s="60">
        <v>6.5</v>
      </c>
      <c r="K17" s="60">
        <v>6.5</v>
      </c>
      <c r="L17" s="60">
        <v>7</v>
      </c>
      <c r="M17" s="61">
        <f t="shared" si="8"/>
        <v>14</v>
      </c>
      <c r="N17" s="61">
        <v>7</v>
      </c>
      <c r="O17" s="60">
        <f t="shared" si="9"/>
        <v>14</v>
      </c>
      <c r="P17" s="60">
        <v>7</v>
      </c>
      <c r="Q17" s="60">
        <v>6.5</v>
      </c>
      <c r="R17" s="60">
        <v>7</v>
      </c>
      <c r="S17" s="60">
        <f t="shared" si="10"/>
        <v>16</v>
      </c>
      <c r="T17" s="60">
        <v>8</v>
      </c>
      <c r="U17" s="60">
        <v>7</v>
      </c>
      <c r="V17" s="60">
        <v>8</v>
      </c>
      <c r="W17" s="60">
        <v>7</v>
      </c>
      <c r="X17" s="60">
        <f t="shared" si="11"/>
        <v>14</v>
      </c>
      <c r="Y17" s="60">
        <v>7</v>
      </c>
      <c r="Z17" s="60">
        <v>6</v>
      </c>
      <c r="AA17" s="60">
        <v>7</v>
      </c>
      <c r="AB17" s="60">
        <v>7</v>
      </c>
      <c r="AC17" s="60">
        <v>6.5</v>
      </c>
      <c r="AD17" s="60">
        <f t="shared" si="12"/>
        <v>13</v>
      </c>
      <c r="AE17" s="60">
        <v>6.5</v>
      </c>
      <c r="AF17" s="60">
        <f t="shared" si="13"/>
        <v>13</v>
      </c>
      <c r="AG17" s="62">
        <f>F17+G17+H17+I17+K17+M17+O17+P17+Q17+R17+S17+U17+V17+X17+AA17+AB17+AD17+AF17+Y17+Z17</f>
        <v>186.5</v>
      </c>
      <c r="AH17" s="62">
        <f>(AG17/270)*100</f>
        <v>69.074074074074076</v>
      </c>
      <c r="AI17" s="144">
        <v>2</v>
      </c>
      <c r="AJ17" s="95"/>
      <c r="AK17" s="68"/>
      <c r="AL17" s="23"/>
      <c r="AO17" s="23"/>
    </row>
    <row r="18" spans="1:41" s="17" customFormat="1" x14ac:dyDescent="0.25">
      <c r="A18" s="12" t="s">
        <v>168</v>
      </c>
      <c r="B18" s="12">
        <v>7197</v>
      </c>
      <c r="C18" s="12" t="s">
        <v>169</v>
      </c>
      <c r="D18" s="12" t="s">
        <v>170</v>
      </c>
      <c r="F18" s="60">
        <v>8.5</v>
      </c>
      <c r="G18" s="60">
        <v>5</v>
      </c>
      <c r="H18" s="60">
        <v>6.5</v>
      </c>
      <c r="I18" s="60">
        <f t="shared" si="7"/>
        <v>14</v>
      </c>
      <c r="J18" s="60">
        <v>7</v>
      </c>
      <c r="K18" s="60">
        <v>6.5</v>
      </c>
      <c r="L18" s="60">
        <v>7</v>
      </c>
      <c r="M18" s="61">
        <f t="shared" si="8"/>
        <v>14</v>
      </c>
      <c r="N18" s="61">
        <v>6</v>
      </c>
      <c r="O18" s="60">
        <f t="shared" si="9"/>
        <v>12</v>
      </c>
      <c r="P18" s="60">
        <v>6.5</v>
      </c>
      <c r="Q18" s="60">
        <v>7.5</v>
      </c>
      <c r="R18" s="60">
        <v>7</v>
      </c>
      <c r="S18" s="60">
        <f t="shared" si="10"/>
        <v>16</v>
      </c>
      <c r="T18" s="60">
        <v>8</v>
      </c>
      <c r="U18" s="60">
        <v>7</v>
      </c>
      <c r="V18" s="60">
        <v>6.5</v>
      </c>
      <c r="W18" s="60">
        <v>7</v>
      </c>
      <c r="X18" s="60">
        <f t="shared" si="11"/>
        <v>14</v>
      </c>
      <c r="Y18" s="60">
        <v>6.5</v>
      </c>
      <c r="Z18" s="60">
        <v>6.5</v>
      </c>
      <c r="AA18" s="60">
        <v>7</v>
      </c>
      <c r="AB18" s="60">
        <v>7</v>
      </c>
      <c r="AC18" s="60">
        <v>6.5</v>
      </c>
      <c r="AD18" s="60">
        <f t="shared" si="12"/>
        <v>13</v>
      </c>
      <c r="AE18" s="60">
        <v>7</v>
      </c>
      <c r="AF18" s="60">
        <f t="shared" si="13"/>
        <v>14</v>
      </c>
      <c r="AG18" s="62">
        <f>F18+G18+H18+I18+K18+M18+O18+P18+Q18+R18+S18+U18+V18+X18+AA18+AB18+AD18+AF18+Y18+Z18</f>
        <v>185</v>
      </c>
      <c r="AH18" s="62">
        <f>(AG18/270)*100</f>
        <v>68.518518518518519</v>
      </c>
      <c r="AI18" s="44">
        <v>3</v>
      </c>
      <c r="AL18" s="23"/>
      <c r="AO18" s="23"/>
    </row>
    <row r="19" spans="1:41" s="17" customFormat="1" x14ac:dyDescent="0.25">
      <c r="A19" s="12" t="s">
        <v>165</v>
      </c>
      <c r="B19" s="12">
        <v>6470</v>
      </c>
      <c r="C19" s="12" t="s">
        <v>166</v>
      </c>
      <c r="D19" s="12" t="s">
        <v>24</v>
      </c>
      <c r="E19" s="68"/>
      <c r="F19" s="60">
        <v>6</v>
      </c>
      <c r="G19" s="60">
        <v>6.5</v>
      </c>
      <c r="H19" s="60">
        <v>6</v>
      </c>
      <c r="I19" s="60">
        <f t="shared" si="7"/>
        <v>16</v>
      </c>
      <c r="J19" s="60">
        <v>8</v>
      </c>
      <c r="K19" s="60">
        <v>7</v>
      </c>
      <c r="L19" s="60">
        <v>7.5</v>
      </c>
      <c r="M19" s="61">
        <f t="shared" si="8"/>
        <v>15</v>
      </c>
      <c r="N19" s="61">
        <v>5</v>
      </c>
      <c r="O19" s="60">
        <f t="shared" si="9"/>
        <v>10</v>
      </c>
      <c r="P19" s="60">
        <v>5</v>
      </c>
      <c r="Q19" s="60">
        <v>5.5</v>
      </c>
      <c r="R19" s="60">
        <v>6</v>
      </c>
      <c r="S19" s="60">
        <f t="shared" si="10"/>
        <v>13</v>
      </c>
      <c r="T19" s="60">
        <v>6.5</v>
      </c>
      <c r="U19" s="60">
        <v>6</v>
      </c>
      <c r="V19" s="60">
        <v>7</v>
      </c>
      <c r="W19" s="60">
        <v>6.5</v>
      </c>
      <c r="X19" s="60">
        <f t="shared" si="11"/>
        <v>13</v>
      </c>
      <c r="Y19" s="60">
        <v>6.5</v>
      </c>
      <c r="Z19" s="60">
        <v>5.5</v>
      </c>
      <c r="AA19" s="60">
        <v>6.5</v>
      </c>
      <c r="AB19" s="60">
        <v>6.5</v>
      </c>
      <c r="AC19" s="60">
        <v>6.5</v>
      </c>
      <c r="AD19" s="60">
        <f t="shared" si="12"/>
        <v>13</v>
      </c>
      <c r="AE19" s="60">
        <v>6.5</v>
      </c>
      <c r="AF19" s="60">
        <f t="shared" si="13"/>
        <v>13</v>
      </c>
      <c r="AG19" s="62">
        <f>F19+G19+H19+I19+K19+M19+O19+P19+Q19+R19+S19+U19+V19+X19+AA19+AB19+AD19+AF19+Y19+Z19</f>
        <v>173</v>
      </c>
      <c r="AH19" s="62">
        <f>(AG19/270)*100</f>
        <v>64.074074074074076</v>
      </c>
      <c r="AI19" s="44">
        <v>4</v>
      </c>
      <c r="AL19" s="23"/>
      <c r="AO19" s="23"/>
    </row>
    <row r="20" spans="1:41" s="17" customFormat="1" x14ac:dyDescent="0.25">
      <c r="A20" s="12" t="s">
        <v>117</v>
      </c>
      <c r="B20" s="12">
        <v>7300</v>
      </c>
      <c r="C20" s="12" t="s">
        <v>164</v>
      </c>
      <c r="D20" s="12" t="s">
        <v>74</v>
      </c>
      <c r="E20" s="68"/>
      <c r="F20" s="60">
        <v>6</v>
      </c>
      <c r="G20" s="60">
        <v>7</v>
      </c>
      <c r="H20" s="60">
        <v>6</v>
      </c>
      <c r="I20" s="60">
        <f t="shared" si="7"/>
        <v>12</v>
      </c>
      <c r="J20" s="60">
        <v>6</v>
      </c>
      <c r="K20" s="60">
        <v>6</v>
      </c>
      <c r="L20" s="60">
        <v>6</v>
      </c>
      <c r="M20" s="61">
        <f t="shared" si="8"/>
        <v>12</v>
      </c>
      <c r="N20" s="61">
        <v>7</v>
      </c>
      <c r="O20" s="60">
        <f t="shared" si="9"/>
        <v>14</v>
      </c>
      <c r="P20" s="60">
        <v>7</v>
      </c>
      <c r="Q20" s="60">
        <v>6.5</v>
      </c>
      <c r="R20" s="60">
        <v>7</v>
      </c>
      <c r="S20" s="60">
        <f t="shared" si="10"/>
        <v>13</v>
      </c>
      <c r="T20" s="60">
        <v>6.5</v>
      </c>
      <c r="U20" s="60">
        <v>6.5</v>
      </c>
      <c r="V20" s="60">
        <v>6</v>
      </c>
      <c r="W20" s="60">
        <v>5.5</v>
      </c>
      <c r="X20" s="60">
        <f t="shared" si="11"/>
        <v>11</v>
      </c>
      <c r="Y20" s="60">
        <v>6</v>
      </c>
      <c r="Z20" s="60">
        <v>6.5</v>
      </c>
      <c r="AA20" s="60">
        <v>6.5</v>
      </c>
      <c r="AB20" s="60">
        <v>7</v>
      </c>
      <c r="AC20" s="60">
        <v>6.5</v>
      </c>
      <c r="AD20" s="60">
        <f t="shared" si="12"/>
        <v>13</v>
      </c>
      <c r="AE20" s="60">
        <v>6.5</v>
      </c>
      <c r="AF20" s="60">
        <f t="shared" si="13"/>
        <v>13</v>
      </c>
      <c r="AG20" s="62">
        <f>F20+G20+H20+I20+K20+M20+O20+P20+Q20+R20+S20+U20+V20+X20+AA20+AB20+AD20+AF20+Y20+Z20</f>
        <v>172</v>
      </c>
      <c r="AH20" s="62">
        <f>(AG20/270)*100</f>
        <v>63.703703703703709</v>
      </c>
      <c r="AI20" s="44">
        <v>5</v>
      </c>
      <c r="AL20" s="23"/>
      <c r="AO20" s="23"/>
    </row>
    <row r="21" spans="1:41" s="17" customFormat="1" x14ac:dyDescent="0.25">
      <c r="A21" s="12" t="s">
        <v>19</v>
      </c>
      <c r="B21" s="12">
        <v>4743</v>
      </c>
      <c r="C21" s="12" t="s">
        <v>85</v>
      </c>
      <c r="D21" s="12" t="s">
        <v>171</v>
      </c>
      <c r="E21" s="36"/>
      <c r="F21" s="60" t="s">
        <v>204</v>
      </c>
      <c r="G21" s="60"/>
      <c r="H21" s="60"/>
      <c r="I21" s="60">
        <f t="shared" si="7"/>
        <v>0</v>
      </c>
      <c r="J21" s="60"/>
      <c r="K21" s="60"/>
      <c r="L21" s="60"/>
      <c r="M21" s="61">
        <f t="shared" si="8"/>
        <v>0</v>
      </c>
      <c r="N21" s="61"/>
      <c r="O21" s="60">
        <f t="shared" si="9"/>
        <v>0</v>
      </c>
      <c r="P21" s="60"/>
      <c r="Q21" s="60"/>
      <c r="R21" s="60"/>
      <c r="S21" s="60">
        <f t="shared" si="10"/>
        <v>0</v>
      </c>
      <c r="T21" s="60"/>
      <c r="U21" s="60"/>
      <c r="V21" s="60"/>
      <c r="W21" s="60"/>
      <c r="X21" s="60">
        <f t="shared" si="11"/>
        <v>0</v>
      </c>
      <c r="Y21" s="60"/>
      <c r="Z21" s="60"/>
      <c r="AA21" s="60"/>
      <c r="AB21" s="60"/>
      <c r="AC21" s="60"/>
      <c r="AD21" s="60">
        <f t="shared" si="12"/>
        <v>0</v>
      </c>
      <c r="AE21" s="60"/>
      <c r="AF21" s="60">
        <f t="shared" si="13"/>
        <v>0</v>
      </c>
      <c r="AG21" s="62"/>
      <c r="AH21" s="62"/>
      <c r="AI21" s="44"/>
      <c r="AL21" s="23"/>
      <c r="AO21" s="23"/>
    </row>
    <row r="22" spans="1:41" s="17" customFormat="1" x14ac:dyDescent="0.25">
      <c r="A22" s="12"/>
      <c r="B22" s="12"/>
      <c r="C22" s="12"/>
      <c r="D22" s="12"/>
      <c r="E22" s="37"/>
      <c r="F22" s="60"/>
      <c r="G22" s="60"/>
      <c r="H22" s="60"/>
      <c r="I22" s="60">
        <f t="shared" si="0"/>
        <v>0</v>
      </c>
      <c r="J22" s="60"/>
      <c r="K22" s="60"/>
      <c r="L22" s="60"/>
      <c r="M22" s="61">
        <f t="shared" si="1"/>
        <v>0</v>
      </c>
      <c r="N22" s="61"/>
      <c r="O22" s="60">
        <f t="shared" si="2"/>
        <v>0</v>
      </c>
      <c r="P22" s="60"/>
      <c r="Q22" s="60"/>
      <c r="R22" s="60"/>
      <c r="S22" s="60">
        <f t="shared" si="3"/>
        <v>0</v>
      </c>
      <c r="T22" s="60"/>
      <c r="U22" s="60"/>
      <c r="V22" s="60"/>
      <c r="W22" s="60"/>
      <c r="X22" s="60">
        <f t="shared" si="4"/>
        <v>0</v>
      </c>
      <c r="Y22" s="60"/>
      <c r="Z22" s="60"/>
      <c r="AA22" s="60"/>
      <c r="AB22" s="60"/>
      <c r="AC22" s="60"/>
      <c r="AD22" s="60">
        <f t="shared" si="5"/>
        <v>0</v>
      </c>
      <c r="AE22" s="60"/>
      <c r="AF22" s="60">
        <f t="shared" si="6"/>
        <v>0</v>
      </c>
      <c r="AG22" s="62">
        <f t="shared" ref="AG22:AG40" si="14">F22+G22+H22+I22+K22+M22+O22+P22+Q22+R22+S22+U22+V22+X22+AA22+AB22+AD22+AF22+Y22+Z22</f>
        <v>0</v>
      </c>
      <c r="AH22" s="62">
        <f t="shared" ref="AH22:AH40" si="15">(AG22/270)*100</f>
        <v>0</v>
      </c>
      <c r="AI22" s="44"/>
      <c r="AL22" s="23"/>
      <c r="AO22" s="23"/>
    </row>
    <row r="23" spans="1:41" s="17" customFormat="1" x14ac:dyDescent="0.25">
      <c r="E23" s="36"/>
      <c r="F23" s="60"/>
      <c r="G23" s="60"/>
      <c r="H23" s="60"/>
      <c r="I23" s="60">
        <f t="shared" si="0"/>
        <v>0</v>
      </c>
      <c r="J23" s="60"/>
      <c r="K23" s="60"/>
      <c r="L23" s="60"/>
      <c r="M23" s="61">
        <f t="shared" si="1"/>
        <v>0</v>
      </c>
      <c r="N23" s="61"/>
      <c r="O23" s="60">
        <f t="shared" si="2"/>
        <v>0</v>
      </c>
      <c r="P23" s="60"/>
      <c r="Q23" s="60"/>
      <c r="R23" s="60"/>
      <c r="S23" s="60">
        <f t="shared" si="3"/>
        <v>0</v>
      </c>
      <c r="T23" s="60"/>
      <c r="U23" s="60"/>
      <c r="V23" s="60"/>
      <c r="W23" s="60"/>
      <c r="X23" s="60">
        <f t="shared" si="4"/>
        <v>0</v>
      </c>
      <c r="Y23" s="60"/>
      <c r="Z23" s="60"/>
      <c r="AA23" s="60"/>
      <c r="AB23" s="60"/>
      <c r="AC23" s="60"/>
      <c r="AD23" s="60">
        <f t="shared" si="5"/>
        <v>0</v>
      </c>
      <c r="AE23" s="60"/>
      <c r="AF23" s="60">
        <f t="shared" si="6"/>
        <v>0</v>
      </c>
      <c r="AG23" s="62">
        <f t="shared" si="14"/>
        <v>0</v>
      </c>
      <c r="AH23" s="62">
        <f t="shared" si="15"/>
        <v>0</v>
      </c>
      <c r="AI23" s="44"/>
      <c r="AL23" s="23"/>
      <c r="AO23" s="23"/>
    </row>
    <row r="24" spans="1:41" s="17" customFormat="1" x14ac:dyDescent="0.25">
      <c r="E24" s="36"/>
      <c r="F24" s="60"/>
      <c r="G24" s="60"/>
      <c r="H24" s="60"/>
      <c r="I24" s="60"/>
      <c r="J24" s="60"/>
      <c r="K24" s="60"/>
      <c r="L24" s="60"/>
      <c r="M24" s="61"/>
      <c r="N24" s="61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2"/>
      <c r="AH24" s="62"/>
      <c r="AI24" s="44"/>
      <c r="AL24" s="23"/>
      <c r="AO24" s="23"/>
    </row>
    <row r="25" spans="1:41" s="17" customFormat="1" x14ac:dyDescent="0.25">
      <c r="E25" s="37"/>
      <c r="F25" s="60"/>
      <c r="G25" s="60"/>
      <c r="H25" s="60"/>
      <c r="I25" s="60"/>
      <c r="J25" s="60"/>
      <c r="K25" s="60"/>
      <c r="L25" s="60"/>
      <c r="M25" s="61"/>
      <c r="N25" s="61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2"/>
      <c r="AH25" s="62"/>
      <c r="AI25" s="44"/>
      <c r="AL25" s="23"/>
      <c r="AO25" s="23"/>
    </row>
    <row r="26" spans="1:41" s="17" customFormat="1" x14ac:dyDescent="0.25">
      <c r="A26" s="36"/>
      <c r="B26" s="37"/>
      <c r="C26" s="36"/>
      <c r="D26" s="36"/>
      <c r="E26" s="36"/>
      <c r="F26" s="60"/>
      <c r="G26" s="60"/>
      <c r="H26" s="60"/>
      <c r="I26" s="60"/>
      <c r="J26" s="60"/>
      <c r="K26" s="60"/>
      <c r="L26" s="60"/>
      <c r="M26" s="61"/>
      <c r="N26" s="61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2"/>
      <c r="AH26" s="62"/>
      <c r="AI26" s="44"/>
      <c r="AL26" s="23"/>
      <c r="AO26" s="23"/>
    </row>
    <row r="27" spans="1:41" s="17" customFormat="1" x14ac:dyDescent="0.25">
      <c r="B27" s="37"/>
      <c r="C27" s="36"/>
      <c r="D27" s="39"/>
      <c r="E27" s="37"/>
      <c r="F27" s="60"/>
      <c r="G27" s="60"/>
      <c r="H27" s="60"/>
      <c r="I27" s="60"/>
      <c r="J27" s="60"/>
      <c r="K27" s="60"/>
      <c r="L27" s="60"/>
      <c r="M27" s="61"/>
      <c r="N27" s="61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2"/>
      <c r="AH27" s="62"/>
      <c r="AI27" s="44"/>
      <c r="AL27" s="23"/>
      <c r="AO27" s="23"/>
    </row>
    <row r="28" spans="1:41" s="17" customFormat="1" x14ac:dyDescent="0.25">
      <c r="B28" s="16"/>
      <c r="F28" s="60"/>
      <c r="G28" s="60"/>
      <c r="H28" s="60"/>
      <c r="I28" s="60"/>
      <c r="J28" s="60"/>
      <c r="K28" s="60"/>
      <c r="L28" s="60"/>
      <c r="M28" s="61"/>
      <c r="N28" s="61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2"/>
      <c r="AH28" s="62"/>
      <c r="AI28" s="44"/>
      <c r="AL28" s="23"/>
      <c r="AO28" s="23"/>
    </row>
    <row r="29" spans="1:41" s="17" customFormat="1" x14ac:dyDescent="0.25">
      <c r="A29" s="12"/>
      <c r="B29" s="12"/>
      <c r="C29" s="12"/>
      <c r="D29" s="50"/>
      <c r="F29" s="60"/>
      <c r="G29" s="60"/>
      <c r="H29" s="60"/>
      <c r="I29" s="60"/>
      <c r="J29" s="60"/>
      <c r="K29" s="60"/>
      <c r="L29" s="60"/>
      <c r="M29" s="61"/>
      <c r="N29" s="61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2"/>
      <c r="AH29" s="62"/>
      <c r="AI29" s="44"/>
      <c r="AL29" s="23"/>
      <c r="AO29" s="23"/>
    </row>
    <row r="30" spans="1:41" s="17" customFormat="1" x14ac:dyDescent="0.25">
      <c r="A30" s="12"/>
      <c r="B30" s="12"/>
      <c r="C30" s="12"/>
      <c r="D30" s="50"/>
      <c r="F30" s="60"/>
      <c r="G30" s="60"/>
      <c r="H30" s="60"/>
      <c r="I30" s="60"/>
      <c r="J30" s="60"/>
      <c r="K30" s="60"/>
      <c r="L30" s="60"/>
      <c r="M30" s="61"/>
      <c r="N30" s="61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2"/>
      <c r="AH30" s="62"/>
      <c r="AI30" s="44"/>
      <c r="AL30" s="23"/>
      <c r="AO30" s="23"/>
    </row>
    <row r="31" spans="1:41" s="17" customFormat="1" x14ac:dyDescent="0.25">
      <c r="A31" s="12"/>
      <c r="B31" s="12"/>
      <c r="C31" s="12"/>
      <c r="D31" s="50"/>
      <c r="F31" s="60"/>
      <c r="G31" s="60"/>
      <c r="H31" s="60"/>
      <c r="I31" s="60"/>
      <c r="J31" s="60"/>
      <c r="K31" s="60"/>
      <c r="L31" s="60"/>
      <c r="M31" s="61"/>
      <c r="N31" s="61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2"/>
      <c r="AH31" s="62"/>
      <c r="AI31" s="44"/>
      <c r="AL31" s="23"/>
      <c r="AO31" s="23"/>
    </row>
    <row r="32" spans="1:41" s="17" customFormat="1" x14ac:dyDescent="0.25">
      <c r="A32" s="12"/>
      <c r="B32" s="12"/>
      <c r="C32" s="12"/>
      <c r="D32" s="50"/>
      <c r="F32" s="60"/>
      <c r="G32" s="60"/>
      <c r="H32" s="60"/>
      <c r="I32" s="60"/>
      <c r="J32" s="60"/>
      <c r="K32" s="60"/>
      <c r="L32" s="60"/>
      <c r="M32" s="61"/>
      <c r="N32" s="61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2"/>
      <c r="AH32" s="62"/>
      <c r="AI32" s="44"/>
      <c r="AL32" s="23"/>
      <c r="AO32" s="23"/>
    </row>
    <row r="33" spans="1:41" s="17" customFormat="1" x14ac:dyDescent="0.25">
      <c r="A33" s="12"/>
      <c r="B33" s="12"/>
      <c r="C33" s="12"/>
      <c r="D33" s="50"/>
      <c r="F33" s="60"/>
      <c r="G33" s="60"/>
      <c r="H33" s="60"/>
      <c r="I33" s="60"/>
      <c r="J33" s="60"/>
      <c r="K33" s="60"/>
      <c r="L33" s="60"/>
      <c r="M33" s="61"/>
      <c r="N33" s="61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2"/>
      <c r="AH33" s="62"/>
      <c r="AI33" s="44"/>
      <c r="AL33" s="23"/>
      <c r="AO33" s="23"/>
    </row>
    <row r="34" spans="1:41" s="17" customFormat="1" x14ac:dyDescent="0.25">
      <c r="F34" s="60"/>
      <c r="G34" s="60"/>
      <c r="H34" s="60"/>
      <c r="I34" s="60"/>
      <c r="J34" s="60"/>
      <c r="K34" s="60"/>
      <c r="L34" s="60"/>
      <c r="M34" s="61"/>
      <c r="N34" s="61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2"/>
      <c r="AH34" s="62"/>
      <c r="AI34" s="44"/>
      <c r="AL34" s="23"/>
      <c r="AO34" s="23"/>
    </row>
    <row r="35" spans="1:41" s="17" customFormat="1" x14ac:dyDescent="0.25">
      <c r="F35" s="60"/>
      <c r="G35" s="60"/>
      <c r="H35" s="60"/>
      <c r="I35" s="60"/>
      <c r="J35" s="60"/>
      <c r="K35" s="60"/>
      <c r="L35" s="60"/>
      <c r="M35" s="61"/>
      <c r="N35" s="61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2"/>
      <c r="AH35" s="62"/>
      <c r="AI35" s="44"/>
      <c r="AL35" s="23"/>
      <c r="AO35" s="23"/>
    </row>
    <row r="36" spans="1:41" s="17" customFormat="1" x14ac:dyDescent="0.25">
      <c r="F36" s="60"/>
      <c r="G36" s="60"/>
      <c r="H36" s="60"/>
      <c r="I36" s="60">
        <f t="shared" si="0"/>
        <v>0</v>
      </c>
      <c r="J36" s="60"/>
      <c r="K36" s="60"/>
      <c r="L36" s="60"/>
      <c r="M36" s="61">
        <f t="shared" si="1"/>
        <v>0</v>
      </c>
      <c r="N36" s="61"/>
      <c r="O36" s="60">
        <f t="shared" si="2"/>
        <v>0</v>
      </c>
      <c r="P36" s="60"/>
      <c r="Q36" s="60"/>
      <c r="R36" s="60"/>
      <c r="S36" s="60">
        <f t="shared" si="3"/>
        <v>0</v>
      </c>
      <c r="T36" s="60"/>
      <c r="U36" s="60"/>
      <c r="V36" s="60"/>
      <c r="W36" s="60"/>
      <c r="X36" s="60">
        <f t="shared" si="4"/>
        <v>0</v>
      </c>
      <c r="Y36" s="60"/>
      <c r="Z36" s="60"/>
      <c r="AA36" s="60"/>
      <c r="AB36" s="60"/>
      <c r="AC36" s="60"/>
      <c r="AD36" s="60">
        <f t="shared" si="5"/>
        <v>0</v>
      </c>
      <c r="AE36" s="60"/>
      <c r="AF36" s="60">
        <f t="shared" si="6"/>
        <v>0</v>
      </c>
      <c r="AG36" s="62">
        <f t="shared" si="14"/>
        <v>0</v>
      </c>
      <c r="AH36" s="62">
        <f t="shared" si="15"/>
        <v>0</v>
      </c>
      <c r="AI36" s="44"/>
      <c r="AL36" s="23"/>
      <c r="AO36" s="23"/>
    </row>
    <row r="37" spans="1:41" s="17" customFormat="1" x14ac:dyDescent="0.25">
      <c r="F37" s="60"/>
      <c r="G37" s="60"/>
      <c r="H37" s="60"/>
      <c r="I37" s="60">
        <f t="shared" si="0"/>
        <v>0</v>
      </c>
      <c r="J37" s="60"/>
      <c r="K37" s="60"/>
      <c r="L37" s="60"/>
      <c r="M37" s="61">
        <f t="shared" si="1"/>
        <v>0</v>
      </c>
      <c r="N37" s="61"/>
      <c r="O37" s="60">
        <f t="shared" si="2"/>
        <v>0</v>
      </c>
      <c r="P37" s="60"/>
      <c r="Q37" s="60"/>
      <c r="R37" s="60"/>
      <c r="S37" s="60">
        <f t="shared" si="3"/>
        <v>0</v>
      </c>
      <c r="T37" s="60"/>
      <c r="U37" s="60"/>
      <c r="V37" s="60"/>
      <c r="W37" s="60"/>
      <c r="X37" s="60">
        <f t="shared" si="4"/>
        <v>0</v>
      </c>
      <c r="Y37" s="60"/>
      <c r="Z37" s="60"/>
      <c r="AA37" s="60"/>
      <c r="AB37" s="60"/>
      <c r="AC37" s="60"/>
      <c r="AD37" s="60">
        <f t="shared" si="5"/>
        <v>0</v>
      </c>
      <c r="AE37" s="60"/>
      <c r="AF37" s="60">
        <f t="shared" si="6"/>
        <v>0</v>
      </c>
      <c r="AG37" s="62">
        <f t="shared" si="14"/>
        <v>0</v>
      </c>
      <c r="AH37" s="62">
        <f t="shared" si="15"/>
        <v>0</v>
      </c>
      <c r="AI37" s="44"/>
      <c r="AL37" s="23"/>
      <c r="AO37" s="23"/>
    </row>
    <row r="38" spans="1:41" s="17" customFormat="1" x14ac:dyDescent="0.25">
      <c r="F38" s="60"/>
      <c r="G38" s="60"/>
      <c r="H38" s="60"/>
      <c r="I38" s="60">
        <f t="shared" si="0"/>
        <v>0</v>
      </c>
      <c r="J38" s="60"/>
      <c r="K38" s="60"/>
      <c r="L38" s="60"/>
      <c r="M38" s="61">
        <f t="shared" si="1"/>
        <v>0</v>
      </c>
      <c r="N38" s="61"/>
      <c r="O38" s="60">
        <f t="shared" si="2"/>
        <v>0</v>
      </c>
      <c r="P38" s="60"/>
      <c r="Q38" s="60"/>
      <c r="R38" s="60"/>
      <c r="S38" s="60">
        <f t="shared" si="3"/>
        <v>0</v>
      </c>
      <c r="T38" s="60"/>
      <c r="U38" s="60"/>
      <c r="V38" s="60"/>
      <c r="W38" s="60"/>
      <c r="X38" s="60">
        <f t="shared" si="4"/>
        <v>0</v>
      </c>
      <c r="Y38" s="60"/>
      <c r="Z38" s="60"/>
      <c r="AA38" s="60"/>
      <c r="AB38" s="60"/>
      <c r="AC38" s="60"/>
      <c r="AD38" s="60">
        <f t="shared" si="5"/>
        <v>0</v>
      </c>
      <c r="AE38" s="60"/>
      <c r="AF38" s="60">
        <f t="shared" si="6"/>
        <v>0</v>
      </c>
      <c r="AG38" s="62">
        <f t="shared" si="14"/>
        <v>0</v>
      </c>
      <c r="AH38" s="62">
        <f t="shared" si="15"/>
        <v>0</v>
      </c>
      <c r="AI38" s="44"/>
      <c r="AL38" s="23"/>
      <c r="AO38" s="23"/>
    </row>
    <row r="39" spans="1:41" s="17" customFormat="1" x14ac:dyDescent="0.25">
      <c r="F39" s="60"/>
      <c r="G39" s="60"/>
      <c r="H39" s="60"/>
      <c r="I39" s="60">
        <f t="shared" si="0"/>
        <v>0</v>
      </c>
      <c r="J39" s="60"/>
      <c r="K39" s="60"/>
      <c r="L39" s="60"/>
      <c r="M39" s="61">
        <f t="shared" si="1"/>
        <v>0</v>
      </c>
      <c r="N39" s="61"/>
      <c r="O39" s="60">
        <f t="shared" si="2"/>
        <v>0</v>
      </c>
      <c r="P39" s="60"/>
      <c r="Q39" s="60"/>
      <c r="R39" s="60"/>
      <c r="S39" s="60">
        <f t="shared" si="3"/>
        <v>0</v>
      </c>
      <c r="T39" s="60"/>
      <c r="U39" s="60"/>
      <c r="V39" s="60"/>
      <c r="W39" s="60"/>
      <c r="X39" s="60">
        <f t="shared" si="4"/>
        <v>0</v>
      </c>
      <c r="Y39" s="60"/>
      <c r="Z39" s="60"/>
      <c r="AA39" s="60"/>
      <c r="AB39" s="60"/>
      <c r="AC39" s="60"/>
      <c r="AD39" s="60">
        <f t="shared" si="5"/>
        <v>0</v>
      </c>
      <c r="AE39" s="60"/>
      <c r="AF39" s="60">
        <f t="shared" si="6"/>
        <v>0</v>
      </c>
      <c r="AG39" s="62">
        <f t="shared" si="14"/>
        <v>0</v>
      </c>
      <c r="AH39" s="62">
        <f t="shared" si="15"/>
        <v>0</v>
      </c>
      <c r="AI39" s="44"/>
      <c r="AL39" s="23"/>
      <c r="AO39" s="23"/>
    </row>
    <row r="40" spans="1:41" s="17" customFormat="1" x14ac:dyDescent="0.25">
      <c r="F40" s="60"/>
      <c r="G40" s="60"/>
      <c r="H40" s="60"/>
      <c r="I40" s="60">
        <f t="shared" si="0"/>
        <v>0</v>
      </c>
      <c r="J40" s="60"/>
      <c r="K40" s="60"/>
      <c r="L40" s="60"/>
      <c r="M40" s="61">
        <f t="shared" si="1"/>
        <v>0</v>
      </c>
      <c r="N40" s="61"/>
      <c r="O40" s="60">
        <f t="shared" si="2"/>
        <v>0</v>
      </c>
      <c r="P40" s="60"/>
      <c r="Q40" s="60"/>
      <c r="R40" s="60"/>
      <c r="S40" s="60">
        <f t="shared" si="3"/>
        <v>0</v>
      </c>
      <c r="T40" s="60"/>
      <c r="U40" s="60"/>
      <c r="V40" s="60"/>
      <c r="W40" s="60"/>
      <c r="X40" s="60">
        <f t="shared" si="4"/>
        <v>0</v>
      </c>
      <c r="Y40" s="60"/>
      <c r="Z40" s="60"/>
      <c r="AA40" s="60"/>
      <c r="AB40" s="60"/>
      <c r="AC40" s="60"/>
      <c r="AD40" s="60">
        <f t="shared" si="5"/>
        <v>0</v>
      </c>
      <c r="AE40" s="60"/>
      <c r="AF40" s="60">
        <f t="shared" si="6"/>
        <v>0</v>
      </c>
      <c r="AG40" s="62">
        <f t="shared" si="14"/>
        <v>0</v>
      </c>
      <c r="AH40" s="62">
        <f t="shared" si="15"/>
        <v>0</v>
      </c>
      <c r="AI40" s="44"/>
      <c r="AL40" s="23"/>
      <c r="AO40" s="23"/>
    </row>
    <row r="41" spans="1:41" s="17" customFormat="1" x14ac:dyDescent="0.25">
      <c r="F41" s="32"/>
      <c r="G41" s="32"/>
      <c r="H41" s="32"/>
      <c r="I41" s="32"/>
      <c r="J41" s="32"/>
      <c r="K41" s="32"/>
      <c r="L41" s="32"/>
      <c r="M41" s="47"/>
      <c r="N41" s="47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43"/>
      <c r="AH41" s="44"/>
      <c r="AI41" s="44"/>
      <c r="AL41" s="23"/>
      <c r="AO41" s="23"/>
    </row>
    <row r="42" spans="1:41" s="17" customFormat="1" x14ac:dyDescent="0.25">
      <c r="F42" s="32"/>
      <c r="G42" s="32"/>
      <c r="H42" s="32"/>
      <c r="I42" s="32"/>
      <c r="J42" s="32"/>
      <c r="K42" s="32"/>
      <c r="L42" s="32"/>
      <c r="M42" s="47"/>
      <c r="N42" s="47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44"/>
      <c r="AI42" s="44"/>
      <c r="AL42" s="23"/>
      <c r="AO42" s="23"/>
    </row>
    <row r="43" spans="1:41" s="17" customFormat="1" x14ac:dyDescent="0.25">
      <c r="F43" s="32"/>
      <c r="G43" s="32"/>
      <c r="H43" s="32"/>
      <c r="I43" s="32"/>
      <c r="J43" s="32"/>
      <c r="K43" s="32"/>
      <c r="L43" s="32"/>
      <c r="M43" s="47"/>
      <c r="N43" s="47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44"/>
      <c r="AI43" s="44"/>
      <c r="AL43" s="23"/>
      <c r="AO43" s="23"/>
    </row>
    <row r="44" spans="1:41" s="17" customFormat="1" x14ac:dyDescent="0.25">
      <c r="F44" s="32"/>
      <c r="G44" s="32"/>
      <c r="H44" s="32"/>
      <c r="I44" s="32"/>
      <c r="J44" s="32"/>
      <c r="K44" s="32"/>
      <c r="L44" s="32"/>
      <c r="M44" s="47"/>
      <c r="N44" s="47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44"/>
      <c r="AI44" s="44"/>
      <c r="AL44" s="23"/>
      <c r="AO44" s="23"/>
    </row>
    <row r="45" spans="1:41" s="17" customFormat="1" x14ac:dyDescent="0.25">
      <c r="F45" s="32"/>
      <c r="G45" s="32"/>
      <c r="H45" s="32"/>
      <c r="I45" s="32"/>
      <c r="J45" s="32"/>
      <c r="K45" s="32"/>
      <c r="L45" s="32"/>
      <c r="M45" s="47"/>
      <c r="N45" s="4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44"/>
      <c r="AI45" s="44"/>
      <c r="AL45" s="23"/>
      <c r="AO45" s="23"/>
    </row>
    <row r="46" spans="1:41" s="17" customFormat="1" x14ac:dyDescent="0.25">
      <c r="F46" s="32"/>
      <c r="G46" s="32"/>
      <c r="H46" s="32"/>
      <c r="I46" s="32"/>
      <c r="J46" s="32"/>
      <c r="K46" s="32"/>
      <c r="L46" s="32"/>
      <c r="M46" s="47"/>
      <c r="N46" s="47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44"/>
      <c r="AI46" s="44"/>
      <c r="AL46" s="23"/>
      <c r="AO46" s="23"/>
    </row>
    <row r="47" spans="1:41" s="17" customFormat="1" x14ac:dyDescent="0.25">
      <c r="F47" s="32"/>
      <c r="G47" s="32"/>
      <c r="H47" s="32"/>
      <c r="I47" s="32"/>
      <c r="J47" s="32"/>
      <c r="K47" s="32"/>
      <c r="L47" s="32"/>
      <c r="M47" s="47"/>
      <c r="N47" s="47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44"/>
      <c r="AI47" s="44"/>
      <c r="AL47" s="23"/>
      <c r="AO47" s="23"/>
    </row>
    <row r="48" spans="1:41" s="17" customFormat="1" x14ac:dyDescent="0.25">
      <c r="F48" s="32"/>
      <c r="G48" s="32"/>
      <c r="H48" s="32"/>
      <c r="I48" s="32"/>
      <c r="J48" s="32"/>
      <c r="K48" s="32"/>
      <c r="L48" s="32"/>
      <c r="M48" s="47"/>
      <c r="N48" s="47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44"/>
      <c r="AI48" s="44"/>
      <c r="AL48" s="23"/>
      <c r="AO48" s="23"/>
    </row>
    <row r="49" spans="6:41" s="17" customFormat="1" x14ac:dyDescent="0.25">
      <c r="F49" s="32"/>
      <c r="G49" s="32"/>
      <c r="H49" s="32"/>
      <c r="I49" s="32"/>
      <c r="J49" s="32"/>
      <c r="K49" s="32"/>
      <c r="L49" s="32"/>
      <c r="M49" s="47"/>
      <c r="N49" s="47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44"/>
      <c r="AI49" s="44"/>
      <c r="AL49" s="23"/>
      <c r="AO49" s="23"/>
    </row>
    <row r="50" spans="6:41" s="17" customFormat="1" x14ac:dyDescent="0.25">
      <c r="F50" s="32"/>
      <c r="G50" s="32"/>
      <c r="H50" s="32"/>
      <c r="I50" s="32"/>
      <c r="J50" s="32"/>
      <c r="K50" s="32"/>
      <c r="L50" s="32"/>
      <c r="M50" s="47"/>
      <c r="N50" s="47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44"/>
      <c r="AI50" s="44"/>
      <c r="AL50" s="23"/>
      <c r="AO50" s="23"/>
    </row>
    <row r="51" spans="6:41" s="17" customFormat="1" x14ac:dyDescent="0.25">
      <c r="F51" s="32"/>
      <c r="G51" s="32"/>
      <c r="H51" s="32"/>
      <c r="I51" s="32"/>
      <c r="J51" s="32"/>
      <c r="K51" s="32"/>
      <c r="L51" s="32"/>
      <c r="M51" s="47"/>
      <c r="N51" s="47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44"/>
      <c r="AI51" s="44"/>
      <c r="AL51" s="23"/>
      <c r="AO51" s="23"/>
    </row>
    <row r="52" spans="6:41" s="17" customFormat="1" x14ac:dyDescent="0.25">
      <c r="F52" s="32"/>
      <c r="G52" s="32"/>
      <c r="H52" s="32"/>
      <c r="I52" s="32"/>
      <c r="J52" s="32"/>
      <c r="K52" s="32"/>
      <c r="L52" s="32"/>
      <c r="M52" s="47"/>
      <c r="N52" s="47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44"/>
      <c r="AI52" s="44"/>
      <c r="AL52" s="23"/>
      <c r="AO52" s="23"/>
    </row>
    <row r="53" spans="6:41" s="17" customFormat="1" x14ac:dyDescent="0.25">
      <c r="F53" s="32"/>
      <c r="G53" s="32"/>
      <c r="H53" s="32"/>
      <c r="I53" s="32"/>
      <c r="J53" s="32"/>
      <c r="K53" s="32"/>
      <c r="L53" s="32"/>
      <c r="M53" s="47"/>
      <c r="N53" s="47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44"/>
      <c r="AI53" s="44"/>
      <c r="AL53" s="23"/>
      <c r="AO53" s="23"/>
    </row>
    <row r="54" spans="6:41" s="17" customFormat="1" x14ac:dyDescent="0.25">
      <c r="F54" s="32"/>
      <c r="G54" s="32"/>
      <c r="H54" s="32"/>
      <c r="I54" s="32"/>
      <c r="J54" s="32"/>
      <c r="K54" s="32"/>
      <c r="L54" s="32"/>
      <c r="M54" s="47"/>
      <c r="N54" s="47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44"/>
      <c r="AI54" s="44"/>
      <c r="AL54" s="23"/>
      <c r="AO54" s="23"/>
    </row>
    <row r="55" spans="6:41" s="17" customFormat="1" x14ac:dyDescent="0.25">
      <c r="F55" s="32"/>
      <c r="G55" s="32"/>
      <c r="H55" s="32"/>
      <c r="I55" s="32"/>
      <c r="J55" s="32"/>
      <c r="K55" s="32"/>
      <c r="L55" s="32"/>
      <c r="M55" s="47"/>
      <c r="N55" s="47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44"/>
      <c r="AI55" s="44"/>
      <c r="AL55" s="23"/>
      <c r="AO55" s="23"/>
    </row>
    <row r="56" spans="6:41" s="17" customFormat="1" x14ac:dyDescent="0.25">
      <c r="F56" s="32"/>
      <c r="G56" s="32"/>
      <c r="H56" s="32"/>
      <c r="I56" s="32"/>
      <c r="J56" s="32"/>
      <c r="K56" s="32"/>
      <c r="L56" s="32"/>
      <c r="M56" s="47"/>
      <c r="N56" s="47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44"/>
      <c r="AI56" s="44"/>
      <c r="AL56" s="23"/>
      <c r="AO56" s="23"/>
    </row>
    <row r="57" spans="6:41" s="17" customFormat="1" x14ac:dyDescent="0.25">
      <c r="F57" s="32"/>
      <c r="G57" s="32"/>
      <c r="H57" s="32"/>
      <c r="I57" s="32"/>
      <c r="J57" s="32"/>
      <c r="K57" s="32"/>
      <c r="L57" s="32"/>
      <c r="M57" s="47"/>
      <c r="N57" s="47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44"/>
      <c r="AI57" s="44"/>
      <c r="AL57" s="23"/>
      <c r="AO57" s="23"/>
    </row>
    <row r="58" spans="6:41" s="17" customFormat="1" x14ac:dyDescent="0.25">
      <c r="F58" s="32"/>
      <c r="G58" s="32"/>
      <c r="H58" s="32"/>
      <c r="I58" s="32"/>
      <c r="J58" s="32"/>
      <c r="K58" s="32"/>
      <c r="L58" s="32"/>
      <c r="M58" s="47"/>
      <c r="N58" s="47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44"/>
      <c r="AI58" s="44"/>
      <c r="AL58" s="23"/>
      <c r="AO58" s="23"/>
    </row>
    <row r="59" spans="6:41" s="17" customFormat="1" x14ac:dyDescent="0.25">
      <c r="F59" s="32"/>
      <c r="G59" s="32"/>
      <c r="H59" s="32"/>
      <c r="I59" s="32"/>
      <c r="J59" s="32"/>
      <c r="K59" s="32"/>
      <c r="L59" s="32"/>
      <c r="M59" s="47"/>
      <c r="N59" s="47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44"/>
      <c r="AI59" s="44"/>
      <c r="AL59" s="23"/>
      <c r="AO59" s="23"/>
    </row>
    <row r="60" spans="6:41" s="17" customFormat="1" x14ac:dyDescent="0.25">
      <c r="F60" s="32"/>
      <c r="G60" s="32"/>
      <c r="H60" s="32"/>
      <c r="I60" s="32"/>
      <c r="J60" s="32"/>
      <c r="K60" s="32"/>
      <c r="L60" s="32"/>
      <c r="M60" s="47"/>
      <c r="N60" s="47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4"/>
      <c r="AI60" s="44"/>
      <c r="AL60" s="23"/>
      <c r="AO60" s="23"/>
    </row>
    <row r="61" spans="6:41" s="17" customFormat="1" x14ac:dyDescent="0.25">
      <c r="F61" s="32"/>
      <c r="G61" s="32"/>
      <c r="H61" s="32"/>
      <c r="I61" s="32"/>
      <c r="J61" s="32"/>
      <c r="K61" s="32"/>
      <c r="L61" s="32"/>
      <c r="M61" s="47"/>
      <c r="N61" s="47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44"/>
      <c r="AI61" s="44"/>
      <c r="AL61" s="23"/>
      <c r="AO61" s="23"/>
    </row>
    <row r="62" spans="6:41" x14ac:dyDescent="0.25">
      <c r="M62" s="48"/>
      <c r="N62" s="48"/>
      <c r="AL62" s="23"/>
    </row>
    <row r="63" spans="6:41" x14ac:dyDescent="0.25">
      <c r="M63" s="48"/>
      <c r="N63" s="48"/>
      <c r="AL63" s="23"/>
    </row>
    <row r="64" spans="6:41" x14ac:dyDescent="0.25">
      <c r="M64" s="48"/>
      <c r="N64" s="48"/>
      <c r="AL64" s="23"/>
    </row>
    <row r="65" spans="13:38" x14ac:dyDescent="0.25">
      <c r="M65" s="48"/>
      <c r="N65" s="48"/>
      <c r="AL65" s="23"/>
    </row>
    <row r="66" spans="13:38" x14ac:dyDescent="0.25">
      <c r="M66" s="48"/>
      <c r="N66" s="48"/>
      <c r="AL66" s="23"/>
    </row>
    <row r="67" spans="13:38" x14ac:dyDescent="0.25">
      <c r="M67" s="48"/>
      <c r="N67" s="48"/>
      <c r="AL67" s="23"/>
    </row>
    <row r="68" spans="13:38" x14ac:dyDescent="0.25">
      <c r="M68" s="48">
        <f t="shared" ref="M68:M76" si="16">H68*2</f>
        <v>0</v>
      </c>
      <c r="N68" s="48"/>
      <c r="R68" s="2">
        <f t="shared" ref="R68:R82" si="17">Q68*2</f>
        <v>0</v>
      </c>
      <c r="AD68" s="2">
        <f t="shared" ref="AD68:AD84" si="18">AC68*2</f>
        <v>0</v>
      </c>
      <c r="AG68" s="2" t="e">
        <f>F68+G68+M68+J68+K68+L68+#REF!+P68+R68+S68+T68+#REF!+V68+AA68+AB68+AD68+#REF!</f>
        <v>#REF!</v>
      </c>
      <c r="AL68" s="23">
        <f t="shared" ref="AL68:AL75" si="19">AI68+AJ68+AK68</f>
        <v>0</v>
      </c>
    </row>
    <row r="69" spans="13:38" x14ac:dyDescent="0.25">
      <c r="M69" s="48">
        <f t="shared" si="16"/>
        <v>0</v>
      </c>
      <c r="N69" s="48"/>
      <c r="R69" s="2">
        <f t="shared" si="17"/>
        <v>0</v>
      </c>
      <c r="AD69" s="2">
        <f t="shared" si="18"/>
        <v>0</v>
      </c>
      <c r="AG69" s="2" t="e">
        <f>F69+G69+M69+J69+K69+L69+#REF!+P69+R69+S69+T69+#REF!+V69+AA69+AB69+AD69+#REF!</f>
        <v>#REF!</v>
      </c>
      <c r="AL69" s="23">
        <f t="shared" si="19"/>
        <v>0</v>
      </c>
    </row>
    <row r="70" spans="13:38" x14ac:dyDescent="0.25">
      <c r="M70" s="48">
        <f t="shared" si="16"/>
        <v>0</v>
      </c>
      <c r="N70" s="48"/>
      <c r="R70" s="2">
        <f t="shared" si="17"/>
        <v>0</v>
      </c>
      <c r="AD70" s="2">
        <f t="shared" si="18"/>
        <v>0</v>
      </c>
      <c r="AG70" s="2" t="e">
        <f>F70+G70+M70+J70+K70+L70+#REF!+P70+R70+S70+T70+#REF!+V70+AA70+AB70+AD70+#REF!</f>
        <v>#REF!</v>
      </c>
      <c r="AL70" s="23">
        <f t="shared" si="19"/>
        <v>0</v>
      </c>
    </row>
    <row r="71" spans="13:38" x14ac:dyDescent="0.25">
      <c r="M71" s="48">
        <f t="shared" si="16"/>
        <v>0</v>
      </c>
      <c r="N71" s="48"/>
      <c r="R71" s="2">
        <f t="shared" si="17"/>
        <v>0</v>
      </c>
      <c r="AD71" s="2">
        <f t="shared" si="18"/>
        <v>0</v>
      </c>
      <c r="AG71" s="2" t="e">
        <f>F71+G71+M71+J71+K71+L71+#REF!+P71+R71+S71+T71+#REF!+V71+AA71+AB71+AD71+#REF!</f>
        <v>#REF!</v>
      </c>
      <c r="AL71" s="23">
        <f t="shared" si="19"/>
        <v>0</v>
      </c>
    </row>
    <row r="72" spans="13:38" x14ac:dyDescent="0.25">
      <c r="M72" s="48">
        <f t="shared" si="16"/>
        <v>0</v>
      </c>
      <c r="N72" s="48"/>
      <c r="R72" s="2">
        <f t="shared" si="17"/>
        <v>0</v>
      </c>
      <c r="AD72" s="2">
        <f t="shared" si="18"/>
        <v>0</v>
      </c>
      <c r="AG72" s="2" t="e">
        <f>F72+G72+M72+J72+K72+L72+#REF!+P72+R72+S72+T72+#REF!+V72+AA72+AB72+AD72+#REF!</f>
        <v>#REF!</v>
      </c>
      <c r="AL72" s="23">
        <f t="shared" si="19"/>
        <v>0</v>
      </c>
    </row>
    <row r="73" spans="13:38" x14ac:dyDescent="0.25">
      <c r="M73" s="48">
        <f t="shared" si="16"/>
        <v>0</v>
      </c>
      <c r="N73" s="48"/>
      <c r="R73" s="2">
        <f t="shared" si="17"/>
        <v>0</v>
      </c>
      <c r="AD73" s="2">
        <f t="shared" si="18"/>
        <v>0</v>
      </c>
      <c r="AG73" s="2" t="e">
        <f>F73+G73+M73+J73+K73+L73+#REF!+P73+R73+S73+T73+#REF!+V73+AA73+AB73+AD73+#REF!</f>
        <v>#REF!</v>
      </c>
      <c r="AL73" s="23">
        <f t="shared" si="19"/>
        <v>0</v>
      </c>
    </row>
    <row r="74" spans="13:38" x14ac:dyDescent="0.25">
      <c r="M74" s="48">
        <f t="shared" si="16"/>
        <v>0</v>
      </c>
      <c r="N74" s="48"/>
      <c r="R74" s="2">
        <f t="shared" si="17"/>
        <v>0</v>
      </c>
      <c r="AD74" s="2">
        <f t="shared" si="18"/>
        <v>0</v>
      </c>
      <c r="AG74" s="2" t="e">
        <f>F74+G74+M74+J74+K74+L74+#REF!+P74+R74+S74+T74+#REF!+V74+AA74+AB74+AD74+#REF!</f>
        <v>#REF!</v>
      </c>
      <c r="AL74" s="23">
        <f t="shared" si="19"/>
        <v>0</v>
      </c>
    </row>
    <row r="75" spans="13:38" x14ac:dyDescent="0.25">
      <c r="M75" s="48">
        <f t="shared" si="16"/>
        <v>0</v>
      </c>
      <c r="N75" s="48"/>
      <c r="R75" s="2">
        <f t="shared" si="17"/>
        <v>0</v>
      </c>
      <c r="AD75" s="2">
        <f t="shared" si="18"/>
        <v>0</v>
      </c>
      <c r="AG75" s="2" t="e">
        <f>F75+G75+M75+J75+K75+L75+#REF!+P75+R75+S75+T75+#REF!+V75+AA75+AB75+AD75+#REF!</f>
        <v>#REF!</v>
      </c>
      <c r="AL75" s="23">
        <f t="shared" si="19"/>
        <v>0</v>
      </c>
    </row>
    <row r="76" spans="13:38" x14ac:dyDescent="0.25">
      <c r="M76" s="48">
        <f t="shared" si="16"/>
        <v>0</v>
      </c>
      <c r="N76" s="48"/>
      <c r="R76" s="2">
        <f t="shared" si="17"/>
        <v>0</v>
      </c>
      <c r="AD76" s="2">
        <f t="shared" si="18"/>
        <v>0</v>
      </c>
      <c r="AG76" s="2" t="e">
        <f>F76+G76+M76+J76+K76+L76+#REF!+P76+R76+S76+T76+#REF!+V76+AA76+AB76+AD76+#REF!</f>
        <v>#REF!</v>
      </c>
    </row>
    <row r="77" spans="13:38" x14ac:dyDescent="0.25">
      <c r="M77" s="48"/>
      <c r="N77" s="48"/>
      <c r="R77" s="2">
        <f t="shared" si="17"/>
        <v>0</v>
      </c>
      <c r="AD77" s="2">
        <f t="shared" si="18"/>
        <v>0</v>
      </c>
      <c r="AG77" s="2" t="e">
        <f>F77+G77+M77+J77+K77+L77+#REF!+P77+R77+S77+T77+#REF!+V77+AA77+AB77+AD77+#REF!</f>
        <v>#REF!</v>
      </c>
    </row>
    <row r="78" spans="13:38" x14ac:dyDescent="0.25">
      <c r="R78" s="2">
        <f t="shared" si="17"/>
        <v>0</v>
      </c>
      <c r="AD78" s="2">
        <f t="shared" si="18"/>
        <v>0</v>
      </c>
      <c r="AG78" s="2" t="e">
        <f>F78+G78+M78+J78+K78+L78+#REF!+P78+R78+S78+T78+#REF!+V78+AA78+AB78+AD78+#REF!</f>
        <v>#REF!</v>
      </c>
    </row>
    <row r="79" spans="13:38" x14ac:dyDescent="0.25">
      <c r="R79" s="2">
        <f t="shared" si="17"/>
        <v>0</v>
      </c>
      <c r="AD79" s="2">
        <f t="shared" si="18"/>
        <v>0</v>
      </c>
      <c r="AG79" s="2" t="e">
        <f>F79+G79+M79+J79+K79+L79+#REF!+P79+R79+S79+T79+#REF!+V79+AA79+AB79+AD79+#REF!</f>
        <v>#REF!</v>
      </c>
    </row>
    <row r="80" spans="13:38" x14ac:dyDescent="0.25">
      <c r="R80" s="2">
        <f t="shared" si="17"/>
        <v>0</v>
      </c>
      <c r="AD80" s="2">
        <f t="shared" si="18"/>
        <v>0</v>
      </c>
      <c r="AG80" s="2" t="e">
        <f>F80+G80+M80+J80+K80+L80+#REF!+P80+R80+S80+T80+#REF!+V80+AA80+AB80+AD80+#REF!</f>
        <v>#REF!</v>
      </c>
    </row>
    <row r="81" spans="18:33" x14ac:dyDescent="0.25">
      <c r="R81" s="2">
        <f t="shared" si="17"/>
        <v>0</v>
      </c>
      <c r="AD81" s="2">
        <f t="shared" si="18"/>
        <v>0</v>
      </c>
      <c r="AG81" s="2" t="e">
        <f>F81+G81+M81+J81+K81+L81+#REF!+P81+R81+S81+T81+#REF!+V81+AA81+AB81+AD81+#REF!</f>
        <v>#REF!</v>
      </c>
    </row>
    <row r="82" spans="18:33" x14ac:dyDescent="0.25">
      <c r="R82" s="2">
        <f t="shared" si="17"/>
        <v>0</v>
      </c>
      <c r="AD82" s="2">
        <f t="shared" si="18"/>
        <v>0</v>
      </c>
      <c r="AG82" s="2" t="e">
        <f>F82+G82+M82+J82+K82+L82+#REF!+P82+R82+S82+T82+#REF!+V82+AA82+AB82+AD82+#REF!</f>
        <v>#REF!</v>
      </c>
    </row>
    <row r="83" spans="18:33" x14ac:dyDescent="0.25">
      <c r="AD83" s="2">
        <f t="shared" si="18"/>
        <v>0</v>
      </c>
      <c r="AG83" s="2" t="e">
        <f>F83+G83+M83+J83+K83+L83+#REF!+P83+R83+S83+T83+#REF!+V83+AA83+AB83+AD83+#REF!</f>
        <v>#REF!</v>
      </c>
    </row>
    <row r="84" spans="18:33" x14ac:dyDescent="0.25">
      <c r="AD84" s="2">
        <f t="shared" si="18"/>
        <v>0</v>
      </c>
      <c r="AG84" s="2" t="e">
        <f>F84+G84+M84+J84+K84+L84+#REF!+P84+R84+S84+T84+#REF!+V84+AA84+AB84+AD84+#REF!</f>
        <v>#REF!</v>
      </c>
    </row>
    <row r="85" spans="18:33" x14ac:dyDescent="0.25">
      <c r="AG85" s="2" t="e">
        <f>F85+G85+M85+J85+K85+L85+#REF!+P85+R85+S85+T85+#REF!+V85+AA85+AB85+AD85+#REF!</f>
        <v>#REF!</v>
      </c>
    </row>
  </sheetData>
  <sortState ref="A16:AH21">
    <sortCondition descending="1" ref="AG16:AG21"/>
  </sortState>
  <dataValidations disablePrompts="1" count="1">
    <dataValidation type="list" allowBlank="1" showInputMessage="1" showErrorMessage="1" sqref="L1">
      <formula1>"PROGRESSIVE,FINAL"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horizontalDpi="0" verticalDpi="0" r:id="rId1"/>
  <headerFooter>
    <oddHeader>&amp;L&amp;G&amp;C&amp;"-,Bold"2017 Grace Lutheran College Express Qualifer
DRESSAGE&amp;R&amp;G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86"/>
  <sheetViews>
    <sheetView zoomScale="75" zoomScaleNormal="75" zoomScalePageLayoutView="75" workbookViewId="0">
      <selection activeCell="AQ19" sqref="A12:AQ19"/>
    </sheetView>
  </sheetViews>
  <sheetFormatPr defaultColWidth="5.7109375" defaultRowHeight="15" x14ac:dyDescent="0.25"/>
  <cols>
    <col min="1" max="1" width="18.42578125" style="10" customWidth="1"/>
    <col min="2" max="2" width="5.7109375" style="10"/>
    <col min="3" max="3" width="19.7109375" style="10" customWidth="1"/>
    <col min="4" max="4" width="29" style="10" customWidth="1"/>
    <col min="5" max="5" width="5" style="10" customWidth="1"/>
    <col min="6" max="7" width="5.7109375" style="2"/>
    <col min="8" max="8" width="5.7109375" style="2" customWidth="1"/>
    <col min="9" max="9" width="5.7109375" style="2" hidden="1" customWidth="1"/>
    <col min="10" max="10" width="5.7109375" style="2" customWidth="1"/>
    <col min="11" max="12" width="5.7109375" style="2"/>
    <col min="13" max="13" width="5.7109375" style="45" hidden="1" customWidth="1"/>
    <col min="14" max="14" width="5.7109375" style="45"/>
    <col min="15" max="15" width="5.7109375" style="2" customWidth="1"/>
    <col min="16" max="16" width="5.7109375" style="2" hidden="1" customWidth="1"/>
    <col min="17" max="18" width="5.7109375" style="2"/>
    <col min="19" max="19" width="5.7109375" style="2" hidden="1" customWidth="1"/>
    <col min="20" max="23" width="5.7109375" style="2"/>
    <col min="24" max="24" width="5.7109375" style="2" hidden="1" customWidth="1"/>
    <col min="25" max="26" width="5.7109375" style="2"/>
    <col min="27" max="27" width="5.7109375" style="2" hidden="1" customWidth="1"/>
    <col min="28" max="29" width="5.7109375" style="2"/>
    <col min="30" max="30" width="5.7109375" style="2" hidden="1" customWidth="1"/>
    <col min="31" max="37" width="5.7109375" style="2"/>
    <col min="38" max="38" width="5.7109375" style="2" hidden="1" customWidth="1"/>
    <col min="39" max="39" width="5.7109375" style="2"/>
    <col min="40" max="40" width="5.7109375" style="2" hidden="1" customWidth="1"/>
    <col min="41" max="41" width="7.7109375" style="2" customWidth="1"/>
    <col min="42" max="42" width="10.28515625" style="41" customWidth="1"/>
    <col min="43" max="43" width="6.7109375" style="112" customWidth="1"/>
    <col min="44" max="44" width="8.5703125" style="10" customWidth="1"/>
    <col min="45" max="45" width="11.5703125" style="17" customWidth="1"/>
    <col min="46" max="46" width="9.7109375" style="17" customWidth="1"/>
    <col min="47" max="47" width="5.7109375" style="17"/>
    <col min="48" max="48" width="7.85546875" style="17" customWidth="1"/>
    <col min="49" max="49" width="8.5703125" style="15" customWidth="1"/>
    <col min="50" max="109" width="5.7109375" style="17"/>
    <col min="110" max="16384" width="5.7109375" style="10"/>
  </cols>
  <sheetData>
    <row r="1" spans="1:49" x14ac:dyDescent="0.25">
      <c r="D1" s="5"/>
      <c r="E1" s="4"/>
      <c r="F1" s="9"/>
      <c r="G1" s="1"/>
    </row>
    <row r="2" spans="1:49" x14ac:dyDescent="0.25">
      <c r="B2" s="6"/>
      <c r="C2" s="7"/>
      <c r="D2" s="8" t="s">
        <v>201</v>
      </c>
      <c r="E2" s="4"/>
      <c r="F2" s="9"/>
      <c r="G2" s="1"/>
    </row>
    <row r="3" spans="1:49" x14ac:dyDescent="0.25">
      <c r="B3" s="6"/>
      <c r="C3" s="7"/>
      <c r="D3" s="8"/>
      <c r="E3" s="27"/>
      <c r="F3" s="28"/>
      <c r="G3" s="1"/>
    </row>
    <row r="4" spans="1:49" x14ac:dyDescent="0.25">
      <c r="B4" s="6"/>
      <c r="C4" s="7"/>
      <c r="D4" s="8"/>
      <c r="E4" s="27"/>
      <c r="F4" s="28"/>
      <c r="G4" s="1"/>
    </row>
    <row r="5" spans="1:49" x14ac:dyDescent="0.25">
      <c r="E5" s="27"/>
      <c r="F5" s="28"/>
      <c r="G5" s="1"/>
    </row>
    <row r="6" spans="1:49" s="17" customFormat="1" x14ac:dyDescent="0.25">
      <c r="A6" s="26" t="s">
        <v>0</v>
      </c>
      <c r="B6" s="26"/>
      <c r="C6" s="26" t="s">
        <v>1</v>
      </c>
      <c r="D6" s="26" t="s">
        <v>2</v>
      </c>
      <c r="E6" s="24"/>
      <c r="F6" s="56">
        <v>1</v>
      </c>
      <c r="G6" s="56">
        <v>2</v>
      </c>
      <c r="H6" s="56">
        <v>3</v>
      </c>
      <c r="I6" s="56">
        <v>4</v>
      </c>
      <c r="J6" s="56" t="s">
        <v>162</v>
      </c>
      <c r="K6" s="56">
        <v>5</v>
      </c>
      <c r="L6" s="56" t="s">
        <v>37</v>
      </c>
      <c r="M6" s="57">
        <v>6</v>
      </c>
      <c r="N6" s="57">
        <v>7</v>
      </c>
      <c r="O6" s="56" t="s">
        <v>38</v>
      </c>
      <c r="P6" s="56">
        <v>8</v>
      </c>
      <c r="Q6" s="56">
        <v>9</v>
      </c>
      <c r="R6" s="56">
        <v>10</v>
      </c>
      <c r="S6" s="56">
        <v>11</v>
      </c>
      <c r="T6" s="56" t="s">
        <v>163</v>
      </c>
      <c r="U6" s="56">
        <v>12</v>
      </c>
      <c r="V6" s="56">
        <v>13</v>
      </c>
      <c r="W6" s="56">
        <v>14</v>
      </c>
      <c r="X6" s="56">
        <v>15</v>
      </c>
      <c r="Y6" s="56" t="s">
        <v>184</v>
      </c>
      <c r="Z6" s="56">
        <v>16</v>
      </c>
      <c r="AA6" s="56">
        <v>17</v>
      </c>
      <c r="AB6" s="56" t="s">
        <v>185</v>
      </c>
      <c r="AC6" s="56">
        <v>18</v>
      </c>
      <c r="AD6" s="56">
        <v>19</v>
      </c>
      <c r="AE6" s="56" t="s">
        <v>186</v>
      </c>
      <c r="AF6" s="56">
        <v>20</v>
      </c>
      <c r="AG6" s="56">
        <v>21</v>
      </c>
      <c r="AH6" s="56">
        <v>22</v>
      </c>
      <c r="AI6" s="56" t="s">
        <v>3</v>
      </c>
      <c r="AJ6" s="58" t="s">
        <v>4</v>
      </c>
      <c r="AK6" s="58" t="s">
        <v>11</v>
      </c>
      <c r="AL6" s="58" t="s">
        <v>5</v>
      </c>
      <c r="AM6" s="56" t="s">
        <v>12</v>
      </c>
      <c r="AN6" s="58" t="s">
        <v>6</v>
      </c>
      <c r="AO6" s="56" t="s">
        <v>31</v>
      </c>
      <c r="AP6" s="59" t="s">
        <v>27</v>
      </c>
      <c r="AQ6" s="112" t="s">
        <v>15</v>
      </c>
      <c r="AT6" s="23"/>
      <c r="AW6" s="23"/>
    </row>
    <row r="7" spans="1:49" s="17" customFormat="1" x14ac:dyDescent="0.25">
      <c r="A7" s="26" t="s">
        <v>175</v>
      </c>
      <c r="E7" s="31"/>
      <c r="F7" s="60"/>
      <c r="G7" s="60"/>
      <c r="H7" s="60"/>
      <c r="I7" s="60">
        <f>J7*2</f>
        <v>0</v>
      </c>
      <c r="J7" s="60"/>
      <c r="K7" s="60"/>
      <c r="L7" s="60"/>
      <c r="M7" s="61">
        <f>L7*2</f>
        <v>0</v>
      </c>
      <c r="N7" s="61"/>
      <c r="O7" s="60"/>
      <c r="P7" s="60">
        <f>O7*2</f>
        <v>0</v>
      </c>
      <c r="Q7" s="60"/>
      <c r="R7" s="60"/>
      <c r="S7" s="60">
        <f>T7*2</f>
        <v>0</v>
      </c>
      <c r="T7" s="60"/>
      <c r="U7" s="60"/>
      <c r="V7" s="60"/>
      <c r="W7" s="60"/>
      <c r="X7" s="60">
        <f>W7*2</f>
        <v>0</v>
      </c>
      <c r="Y7" s="60"/>
      <c r="Z7" s="60"/>
      <c r="AA7" s="60">
        <f>AB7*2</f>
        <v>0</v>
      </c>
      <c r="AB7" s="60"/>
      <c r="AC7" s="60"/>
      <c r="AD7" s="60">
        <f>AE7*2</f>
        <v>0</v>
      </c>
      <c r="AE7" s="60"/>
      <c r="AF7" s="60"/>
      <c r="AG7" s="60"/>
      <c r="AH7" s="60"/>
      <c r="AI7" s="60"/>
      <c r="AJ7" s="60"/>
      <c r="AK7" s="60"/>
      <c r="AL7" s="60">
        <f>AK7*2</f>
        <v>0</v>
      </c>
      <c r="AM7" s="60"/>
      <c r="AN7" s="60">
        <f>AM7*2</f>
        <v>0</v>
      </c>
      <c r="AO7" s="62"/>
      <c r="AP7" s="62"/>
      <c r="AQ7" s="112"/>
      <c r="AT7" s="23"/>
      <c r="AW7" s="23"/>
    </row>
    <row r="8" spans="1:49" s="17" customFormat="1" x14ac:dyDescent="0.25">
      <c r="A8" s="12" t="s">
        <v>176</v>
      </c>
      <c r="B8" s="12">
        <v>6130</v>
      </c>
      <c r="C8" s="12" t="s">
        <v>177</v>
      </c>
      <c r="D8" s="12" t="s">
        <v>178</v>
      </c>
      <c r="E8" s="31"/>
      <c r="F8" s="60">
        <v>7</v>
      </c>
      <c r="G8" s="60">
        <v>5.5</v>
      </c>
      <c r="H8" s="60">
        <v>5.5</v>
      </c>
      <c r="I8" s="60">
        <f>J8*2</f>
        <v>10</v>
      </c>
      <c r="J8" s="60">
        <v>5</v>
      </c>
      <c r="K8" s="60">
        <v>7</v>
      </c>
      <c r="L8" s="60">
        <v>7</v>
      </c>
      <c r="M8" s="61">
        <f t="shared" ref="M8:M22" si="0">L8*2</f>
        <v>14</v>
      </c>
      <c r="N8" s="61">
        <v>6</v>
      </c>
      <c r="O8" s="60">
        <v>6</v>
      </c>
      <c r="P8" s="60">
        <f t="shared" ref="P8:P22" si="1">O8*2</f>
        <v>12</v>
      </c>
      <c r="Q8" s="60">
        <v>5.5</v>
      </c>
      <c r="R8" s="60">
        <v>6</v>
      </c>
      <c r="S8" s="60">
        <f t="shared" ref="S8:S23" si="2">T8*2</f>
        <v>11</v>
      </c>
      <c r="T8" s="60">
        <v>5.5</v>
      </c>
      <c r="U8" s="60">
        <v>6</v>
      </c>
      <c r="V8" s="60">
        <v>5.5</v>
      </c>
      <c r="W8" s="60">
        <v>6</v>
      </c>
      <c r="X8" s="60">
        <f t="shared" ref="X8" si="3">W8*2</f>
        <v>12</v>
      </c>
      <c r="Y8" s="60">
        <v>6.5</v>
      </c>
      <c r="Z8" s="60">
        <v>7</v>
      </c>
      <c r="AA8" s="60">
        <f t="shared" ref="AA8:AA23" si="4">AB8*2</f>
        <v>14</v>
      </c>
      <c r="AB8" s="60">
        <v>7</v>
      </c>
      <c r="AC8" s="60">
        <v>5.5</v>
      </c>
      <c r="AD8" s="60">
        <f t="shared" ref="AD8:AD24" si="5">AE8*2</f>
        <v>11</v>
      </c>
      <c r="AE8" s="60">
        <v>5.5</v>
      </c>
      <c r="AF8" s="60">
        <v>7</v>
      </c>
      <c r="AG8" s="60">
        <v>5</v>
      </c>
      <c r="AH8" s="60">
        <v>7</v>
      </c>
      <c r="AI8" s="60">
        <v>6.5</v>
      </c>
      <c r="AJ8" s="60">
        <v>6</v>
      </c>
      <c r="AK8" s="60">
        <v>6</v>
      </c>
      <c r="AL8" s="60">
        <f t="shared" ref="AL8:AL22" si="6">AK8*2</f>
        <v>12</v>
      </c>
      <c r="AM8" s="60">
        <v>6.5</v>
      </c>
      <c r="AN8" s="60">
        <f t="shared" ref="AN8:AN25" si="7">AM8*2</f>
        <v>13</v>
      </c>
      <c r="AO8" s="62">
        <f t="shared" ref="AO8:AO9" si="8">F8+G8+H8+I8+K8+M8+N8+P8+Q8+R8+S8+U8+V8+W8+X8+Z8+AA8+AC8+AD8+AF8+AG8+AH8+AI8+AJ8+AL8+AN8</f>
        <v>213</v>
      </c>
      <c r="AP8" s="62">
        <f t="shared" ref="AP8:AP9" si="9">(AO8/350)*100</f>
        <v>60.857142857142854</v>
      </c>
      <c r="AQ8" s="112">
        <v>1</v>
      </c>
      <c r="AT8" s="23"/>
      <c r="AW8" s="23"/>
    </row>
    <row r="9" spans="1:49" s="17" customFormat="1" x14ac:dyDescent="0.25">
      <c r="A9" s="12" t="s">
        <v>114</v>
      </c>
      <c r="B9" s="12">
        <v>7204</v>
      </c>
      <c r="C9" s="12" t="s">
        <v>352</v>
      </c>
      <c r="D9" s="12"/>
      <c r="E9" s="31"/>
      <c r="F9" s="60">
        <v>7</v>
      </c>
      <c r="G9" s="60">
        <v>5.5</v>
      </c>
      <c r="H9" s="60">
        <v>5.5</v>
      </c>
      <c r="I9" s="60">
        <f t="shared" ref="I9:I23" si="10">J9*2</f>
        <v>10</v>
      </c>
      <c r="J9" s="60">
        <v>5</v>
      </c>
      <c r="K9" s="60">
        <v>7</v>
      </c>
      <c r="L9" s="60">
        <v>6.5</v>
      </c>
      <c r="M9" s="61">
        <f t="shared" si="0"/>
        <v>13</v>
      </c>
      <c r="N9" s="61">
        <v>6</v>
      </c>
      <c r="O9" s="60">
        <v>6</v>
      </c>
      <c r="P9" s="60">
        <f t="shared" si="1"/>
        <v>12</v>
      </c>
      <c r="Q9" s="60">
        <v>5.5</v>
      </c>
      <c r="R9" s="60">
        <v>6</v>
      </c>
      <c r="S9" s="60">
        <f t="shared" si="2"/>
        <v>13</v>
      </c>
      <c r="T9" s="60">
        <v>6.5</v>
      </c>
      <c r="U9" s="60">
        <v>6.5</v>
      </c>
      <c r="V9" s="60">
        <v>5</v>
      </c>
      <c r="W9" s="60">
        <v>5.5</v>
      </c>
      <c r="X9" s="60">
        <f>Y9*2</f>
        <v>12</v>
      </c>
      <c r="Y9" s="60">
        <v>6</v>
      </c>
      <c r="Z9" s="60">
        <v>7</v>
      </c>
      <c r="AA9" s="60">
        <f t="shared" si="4"/>
        <v>14</v>
      </c>
      <c r="AB9" s="60">
        <v>7</v>
      </c>
      <c r="AC9" s="60">
        <v>6</v>
      </c>
      <c r="AD9" s="60">
        <f t="shared" si="5"/>
        <v>8</v>
      </c>
      <c r="AE9" s="60">
        <v>4</v>
      </c>
      <c r="AF9" s="60">
        <v>5</v>
      </c>
      <c r="AG9" s="60">
        <v>5</v>
      </c>
      <c r="AH9" s="60">
        <v>7</v>
      </c>
      <c r="AI9" s="60">
        <v>6.5</v>
      </c>
      <c r="AJ9" s="60">
        <v>6</v>
      </c>
      <c r="AK9" s="60">
        <v>6</v>
      </c>
      <c r="AL9" s="60">
        <f t="shared" si="6"/>
        <v>12</v>
      </c>
      <c r="AM9" s="60">
        <v>6.5</v>
      </c>
      <c r="AN9" s="60">
        <f t="shared" si="7"/>
        <v>13</v>
      </c>
      <c r="AO9" s="62">
        <f t="shared" si="8"/>
        <v>209</v>
      </c>
      <c r="AP9" s="62">
        <f t="shared" si="9"/>
        <v>59.714285714285722</v>
      </c>
      <c r="AQ9" s="112">
        <v>2</v>
      </c>
      <c r="AT9" s="23"/>
      <c r="AW9" s="23"/>
    </row>
    <row r="10" spans="1:49" s="17" customFormat="1" x14ac:dyDescent="0.25">
      <c r="A10" s="60" t="s">
        <v>128</v>
      </c>
      <c r="B10" s="62"/>
      <c r="C10" s="60"/>
      <c r="D10" s="60"/>
      <c r="E10" s="33"/>
      <c r="F10" s="60"/>
      <c r="G10" s="60"/>
      <c r="H10" s="60"/>
      <c r="I10" s="60">
        <f t="shared" si="10"/>
        <v>0</v>
      </c>
      <c r="J10" s="60"/>
      <c r="K10" s="60"/>
      <c r="L10" s="60"/>
      <c r="M10" s="61">
        <f t="shared" si="0"/>
        <v>0</v>
      </c>
      <c r="N10" s="61"/>
      <c r="O10" s="60"/>
      <c r="P10" s="60">
        <f t="shared" si="1"/>
        <v>0</v>
      </c>
      <c r="Q10" s="60"/>
      <c r="R10" s="60"/>
      <c r="S10" s="60">
        <f t="shared" si="2"/>
        <v>0</v>
      </c>
      <c r="T10" s="60"/>
      <c r="U10" s="60"/>
      <c r="V10" s="60"/>
      <c r="W10" s="60"/>
      <c r="X10" s="60">
        <f t="shared" ref="X10:X33" si="11">Y10*2</f>
        <v>0</v>
      </c>
      <c r="Y10" s="60"/>
      <c r="Z10" s="60"/>
      <c r="AA10" s="60">
        <f t="shared" si="4"/>
        <v>0</v>
      </c>
      <c r="AB10" s="60"/>
      <c r="AC10" s="60"/>
      <c r="AD10" s="60">
        <f t="shared" si="5"/>
        <v>0</v>
      </c>
      <c r="AE10" s="60"/>
      <c r="AF10" s="60"/>
      <c r="AG10" s="60"/>
      <c r="AH10" s="60"/>
      <c r="AI10" s="60"/>
      <c r="AJ10" s="60"/>
      <c r="AK10" s="60"/>
      <c r="AL10" s="60">
        <f t="shared" si="6"/>
        <v>0</v>
      </c>
      <c r="AM10" s="60"/>
      <c r="AN10" s="60">
        <f t="shared" si="7"/>
        <v>0</v>
      </c>
      <c r="AO10" s="62">
        <f t="shared" ref="AO10:AO41" si="12">F10+G10+H10+I10+K10+M10+N10+P10+Q10+R10+S10+U10+V10+W10+X10+Z10+AA10+AC10+AD10+AF10+AG10+AH10+AI10+AJ10+AL10+AN10</f>
        <v>0</v>
      </c>
      <c r="AP10" s="62">
        <f t="shared" ref="AP10:AP41" si="13">(AO10/350)*100</f>
        <v>0</v>
      </c>
      <c r="AQ10" s="112"/>
      <c r="AT10" s="23"/>
      <c r="AW10" s="23"/>
    </row>
    <row r="11" spans="1:49" s="17" customFormat="1" x14ac:dyDescent="0.25">
      <c r="A11" s="12"/>
      <c r="B11" s="12"/>
      <c r="C11" s="12"/>
      <c r="D11" s="12"/>
      <c r="E11" s="33"/>
      <c r="F11" s="60"/>
      <c r="G11" s="60"/>
      <c r="H11" s="60"/>
      <c r="I11" s="60">
        <f t="shared" si="10"/>
        <v>0</v>
      </c>
      <c r="J11" s="60"/>
      <c r="K11" s="60"/>
      <c r="L11" s="60"/>
      <c r="M11" s="61">
        <f t="shared" si="0"/>
        <v>0</v>
      </c>
      <c r="N11" s="61"/>
      <c r="O11" s="60"/>
      <c r="P11" s="60">
        <f t="shared" si="1"/>
        <v>0</v>
      </c>
      <c r="Q11" s="60"/>
      <c r="R11" s="60"/>
      <c r="S11" s="60">
        <f t="shared" si="2"/>
        <v>0</v>
      </c>
      <c r="T11" s="60"/>
      <c r="U11" s="60"/>
      <c r="V11" s="60"/>
      <c r="W11" s="60"/>
      <c r="X11" s="60">
        <f t="shared" si="11"/>
        <v>0</v>
      </c>
      <c r="Y11" s="60"/>
      <c r="Z11" s="60"/>
      <c r="AA11" s="60">
        <f t="shared" si="4"/>
        <v>0</v>
      </c>
      <c r="AB11" s="60"/>
      <c r="AC11" s="60"/>
      <c r="AD11" s="60">
        <f t="shared" si="5"/>
        <v>0</v>
      </c>
      <c r="AE11" s="60"/>
      <c r="AF11" s="60"/>
      <c r="AG11" s="60"/>
      <c r="AH11" s="60"/>
      <c r="AI11" s="60"/>
      <c r="AJ11" s="60"/>
      <c r="AK11" s="60"/>
      <c r="AL11" s="60">
        <f t="shared" si="6"/>
        <v>0</v>
      </c>
      <c r="AM11" s="60"/>
      <c r="AN11" s="60">
        <f t="shared" si="7"/>
        <v>0</v>
      </c>
      <c r="AO11" s="62">
        <f t="shared" si="12"/>
        <v>0</v>
      </c>
      <c r="AP11" s="62">
        <f t="shared" si="13"/>
        <v>0</v>
      </c>
      <c r="AQ11" s="112"/>
      <c r="AT11" s="23"/>
      <c r="AW11" s="23"/>
    </row>
    <row r="12" spans="1:49" s="17" customFormat="1" x14ac:dyDescent="0.25">
      <c r="A12" s="56" t="s">
        <v>183</v>
      </c>
      <c r="B12" s="137"/>
      <c r="C12" s="137"/>
      <c r="D12" s="137"/>
      <c r="E12" s="31"/>
      <c r="F12" s="60"/>
      <c r="G12" s="60"/>
      <c r="H12" s="60"/>
      <c r="I12" s="60">
        <f t="shared" si="10"/>
        <v>0</v>
      </c>
      <c r="J12" s="60"/>
      <c r="K12" s="60"/>
      <c r="L12" s="60"/>
      <c r="M12" s="61">
        <f t="shared" si="0"/>
        <v>0</v>
      </c>
      <c r="N12" s="61"/>
      <c r="O12" s="60"/>
      <c r="P12" s="60">
        <f t="shared" si="1"/>
        <v>0</v>
      </c>
      <c r="Q12" s="60"/>
      <c r="R12" s="60"/>
      <c r="S12" s="60">
        <f t="shared" si="2"/>
        <v>0</v>
      </c>
      <c r="T12" s="60"/>
      <c r="U12" s="60"/>
      <c r="V12" s="60"/>
      <c r="W12" s="60"/>
      <c r="X12" s="60">
        <f t="shared" si="11"/>
        <v>0</v>
      </c>
      <c r="Y12" s="60"/>
      <c r="Z12" s="60"/>
      <c r="AA12" s="60">
        <f t="shared" si="4"/>
        <v>0</v>
      </c>
      <c r="AB12" s="60"/>
      <c r="AC12" s="60"/>
      <c r="AD12" s="60">
        <f t="shared" si="5"/>
        <v>0</v>
      </c>
      <c r="AE12" s="60"/>
      <c r="AF12" s="60"/>
      <c r="AG12" s="60"/>
      <c r="AH12" s="60"/>
      <c r="AI12" s="60"/>
      <c r="AJ12" s="60"/>
      <c r="AK12" s="60"/>
      <c r="AL12" s="60">
        <f t="shared" si="6"/>
        <v>0</v>
      </c>
      <c r="AM12" s="60"/>
      <c r="AN12" s="60">
        <f t="shared" si="7"/>
        <v>0</v>
      </c>
      <c r="AO12" s="62">
        <f t="shared" si="12"/>
        <v>0</v>
      </c>
      <c r="AP12" s="62">
        <f t="shared" si="13"/>
        <v>0</v>
      </c>
      <c r="AQ12" s="112"/>
      <c r="AT12" s="23"/>
      <c r="AW12" s="23"/>
    </row>
    <row r="13" spans="1:49" s="17" customFormat="1" x14ac:dyDescent="0.25">
      <c r="A13" s="12" t="s">
        <v>168</v>
      </c>
      <c r="B13" s="12">
        <v>7197</v>
      </c>
      <c r="C13" s="12" t="s">
        <v>169</v>
      </c>
      <c r="D13" s="12" t="s">
        <v>182</v>
      </c>
      <c r="E13" s="68"/>
      <c r="F13" s="60">
        <v>7.5</v>
      </c>
      <c r="G13" s="60">
        <v>5</v>
      </c>
      <c r="H13" s="60">
        <v>7</v>
      </c>
      <c r="I13" s="60">
        <f t="shared" ref="I13:I19" si="14">J13*2</f>
        <v>14</v>
      </c>
      <c r="J13" s="60">
        <v>7</v>
      </c>
      <c r="K13" s="60">
        <v>7</v>
      </c>
      <c r="L13" s="60">
        <v>6.5</v>
      </c>
      <c r="M13" s="61">
        <f t="shared" ref="M13:M19" si="15">L13*2</f>
        <v>13</v>
      </c>
      <c r="N13" s="61">
        <v>6.5</v>
      </c>
      <c r="O13" s="60">
        <v>6.5</v>
      </c>
      <c r="P13" s="60">
        <f t="shared" ref="P13:P19" si="16">O13*2</f>
        <v>13</v>
      </c>
      <c r="Q13" s="60">
        <v>7</v>
      </c>
      <c r="R13" s="60">
        <v>6.5</v>
      </c>
      <c r="S13" s="60">
        <f t="shared" ref="S13:S19" si="17">T13*2</f>
        <v>13</v>
      </c>
      <c r="T13" s="60">
        <v>6.5</v>
      </c>
      <c r="U13" s="60">
        <v>6.5</v>
      </c>
      <c r="V13" s="60">
        <v>8</v>
      </c>
      <c r="W13" s="60">
        <v>7</v>
      </c>
      <c r="X13" s="60">
        <f t="shared" ref="X13:X19" si="18">Y13*2</f>
        <v>15</v>
      </c>
      <c r="Y13" s="60">
        <v>7.5</v>
      </c>
      <c r="Z13" s="60">
        <v>6</v>
      </c>
      <c r="AA13" s="60">
        <f t="shared" ref="AA13:AA19" si="19">AB13*2</f>
        <v>14</v>
      </c>
      <c r="AB13" s="60">
        <v>7</v>
      </c>
      <c r="AC13" s="60">
        <v>6.5</v>
      </c>
      <c r="AD13" s="60">
        <f t="shared" ref="AD13:AD19" si="20">AE13*2</f>
        <v>12</v>
      </c>
      <c r="AE13" s="60">
        <v>6</v>
      </c>
      <c r="AF13" s="60">
        <v>6.5</v>
      </c>
      <c r="AG13" s="60">
        <v>6</v>
      </c>
      <c r="AH13" s="60">
        <v>8</v>
      </c>
      <c r="AI13" s="60">
        <v>7.5</v>
      </c>
      <c r="AJ13" s="60">
        <v>7</v>
      </c>
      <c r="AK13" s="60">
        <v>6</v>
      </c>
      <c r="AL13" s="60">
        <f t="shared" ref="AL13:AL19" si="21">AK13*2</f>
        <v>12</v>
      </c>
      <c r="AM13" s="60">
        <v>7.5</v>
      </c>
      <c r="AN13" s="60">
        <f t="shared" ref="AN13:AN19" si="22">AM13*2</f>
        <v>15</v>
      </c>
      <c r="AO13" s="62">
        <f>F13+G13+H13+I13+K13+M13+N13+P13+Q13+R13+S13+U13+V13+W13+X13+Z13+AA13+AC13+AD13+AF13+AG13+AH13+AI13+AJ13+AL13+AN13</f>
        <v>236.5</v>
      </c>
      <c r="AP13" s="62">
        <f>(AO13/350)*100</f>
        <v>67.571428571428569</v>
      </c>
      <c r="AQ13" s="112">
        <v>1</v>
      </c>
      <c r="AT13" s="23"/>
      <c r="AW13" s="23"/>
    </row>
    <row r="14" spans="1:49" s="17" customFormat="1" x14ac:dyDescent="0.25">
      <c r="A14" s="12" t="s">
        <v>159</v>
      </c>
      <c r="B14" s="12"/>
      <c r="C14" s="12" t="s">
        <v>181</v>
      </c>
      <c r="D14" s="12" t="s">
        <v>101</v>
      </c>
      <c r="E14" s="68"/>
      <c r="F14" s="60">
        <v>7</v>
      </c>
      <c r="G14" s="60">
        <v>6</v>
      </c>
      <c r="H14" s="60">
        <v>6</v>
      </c>
      <c r="I14" s="60">
        <f t="shared" si="14"/>
        <v>14</v>
      </c>
      <c r="J14" s="60">
        <v>7</v>
      </c>
      <c r="K14" s="60">
        <v>7</v>
      </c>
      <c r="L14" s="60">
        <v>6</v>
      </c>
      <c r="M14" s="61">
        <f t="shared" si="15"/>
        <v>12</v>
      </c>
      <c r="N14" s="61">
        <v>6</v>
      </c>
      <c r="O14" s="60">
        <v>5</v>
      </c>
      <c r="P14" s="60">
        <f t="shared" si="16"/>
        <v>10</v>
      </c>
      <c r="Q14" s="60">
        <v>4</v>
      </c>
      <c r="R14" s="60">
        <v>6</v>
      </c>
      <c r="S14" s="60">
        <f t="shared" si="17"/>
        <v>12</v>
      </c>
      <c r="T14" s="60">
        <v>6</v>
      </c>
      <c r="U14" s="60">
        <v>6</v>
      </c>
      <c r="V14" s="60">
        <v>7</v>
      </c>
      <c r="W14" s="60">
        <v>5.5</v>
      </c>
      <c r="X14" s="60">
        <f t="shared" si="18"/>
        <v>14</v>
      </c>
      <c r="Y14" s="60">
        <v>7</v>
      </c>
      <c r="Z14" s="60">
        <v>7</v>
      </c>
      <c r="AA14" s="60">
        <f t="shared" si="19"/>
        <v>12</v>
      </c>
      <c r="AB14" s="60">
        <v>6</v>
      </c>
      <c r="AC14" s="60">
        <v>5</v>
      </c>
      <c r="AD14" s="60">
        <f t="shared" si="20"/>
        <v>12</v>
      </c>
      <c r="AE14" s="60">
        <v>6</v>
      </c>
      <c r="AF14" s="60">
        <v>6.5</v>
      </c>
      <c r="AG14" s="60">
        <v>6.5</v>
      </c>
      <c r="AH14" s="60">
        <v>7</v>
      </c>
      <c r="AI14" s="60">
        <v>6.5</v>
      </c>
      <c r="AJ14" s="60">
        <v>6</v>
      </c>
      <c r="AK14" s="60">
        <v>6</v>
      </c>
      <c r="AL14" s="60">
        <f t="shared" si="21"/>
        <v>12</v>
      </c>
      <c r="AM14" s="60">
        <v>7</v>
      </c>
      <c r="AN14" s="60">
        <f t="shared" si="22"/>
        <v>14</v>
      </c>
      <c r="AO14" s="62">
        <v>215</v>
      </c>
      <c r="AP14" s="62">
        <f>(AO14/350)*100</f>
        <v>61.428571428571431</v>
      </c>
      <c r="AQ14" s="112">
        <v>2</v>
      </c>
      <c r="AT14" s="23"/>
      <c r="AW14" s="23"/>
    </row>
    <row r="15" spans="1:49" s="17" customFormat="1" x14ac:dyDescent="0.25">
      <c r="A15" s="12" t="s">
        <v>117</v>
      </c>
      <c r="B15" s="12">
        <v>7300</v>
      </c>
      <c r="C15" s="12" t="s">
        <v>164</v>
      </c>
      <c r="D15" s="12" t="s">
        <v>146</v>
      </c>
      <c r="E15" s="68"/>
      <c r="F15" s="60">
        <v>7</v>
      </c>
      <c r="G15" s="60">
        <v>6</v>
      </c>
      <c r="H15" s="60">
        <v>5.5</v>
      </c>
      <c r="I15" s="60">
        <f t="shared" si="14"/>
        <v>13</v>
      </c>
      <c r="J15" s="60">
        <v>6.5</v>
      </c>
      <c r="K15" s="60">
        <v>6</v>
      </c>
      <c r="L15" s="60">
        <v>7.5</v>
      </c>
      <c r="M15" s="61">
        <f t="shared" si="15"/>
        <v>15</v>
      </c>
      <c r="N15" s="61">
        <v>6</v>
      </c>
      <c r="O15" s="60">
        <v>5</v>
      </c>
      <c r="P15" s="60">
        <f t="shared" si="16"/>
        <v>10</v>
      </c>
      <c r="Q15" s="60">
        <v>5.5</v>
      </c>
      <c r="R15" s="60">
        <v>6</v>
      </c>
      <c r="S15" s="60">
        <f t="shared" si="17"/>
        <v>10</v>
      </c>
      <c r="T15" s="60">
        <v>5</v>
      </c>
      <c r="U15" s="60">
        <v>6</v>
      </c>
      <c r="V15" s="60">
        <v>6</v>
      </c>
      <c r="W15" s="60">
        <v>5</v>
      </c>
      <c r="X15" s="60">
        <f t="shared" si="18"/>
        <v>13</v>
      </c>
      <c r="Y15" s="60">
        <v>6.5</v>
      </c>
      <c r="Z15" s="60">
        <v>6.5</v>
      </c>
      <c r="AA15" s="60">
        <f t="shared" si="19"/>
        <v>15</v>
      </c>
      <c r="AB15" s="60">
        <v>7.5</v>
      </c>
      <c r="AC15" s="60">
        <v>6.5</v>
      </c>
      <c r="AD15" s="60">
        <f t="shared" si="20"/>
        <v>10</v>
      </c>
      <c r="AE15" s="60">
        <v>5</v>
      </c>
      <c r="AF15" s="60">
        <v>5.5</v>
      </c>
      <c r="AG15" s="60">
        <v>5.5</v>
      </c>
      <c r="AH15" s="60">
        <v>6</v>
      </c>
      <c r="AI15" s="60">
        <v>6.5</v>
      </c>
      <c r="AJ15" s="60">
        <v>6</v>
      </c>
      <c r="AK15" s="60">
        <v>6</v>
      </c>
      <c r="AL15" s="60">
        <f t="shared" si="21"/>
        <v>12</v>
      </c>
      <c r="AM15" s="60">
        <v>6.5</v>
      </c>
      <c r="AN15" s="60">
        <f t="shared" si="22"/>
        <v>13</v>
      </c>
      <c r="AO15" s="62">
        <f>F15+G15+H15+I15+K15+M15+N15+P15+Q15+R15+S15+U15+V15+W15+X15+Z15+AA15+AC15+AD15+AF15+AG15+AH15+AI15+AJ15+AL15+AN15</f>
        <v>212.5</v>
      </c>
      <c r="AP15" s="62">
        <f>(AO15/350)*100</f>
        <v>60.714285714285708</v>
      </c>
      <c r="AQ15" s="93">
        <v>3</v>
      </c>
      <c r="AR15" s="94"/>
      <c r="AS15" s="79"/>
      <c r="AT15" s="79"/>
      <c r="AU15" s="79"/>
      <c r="AV15" s="79"/>
      <c r="AW15" s="23"/>
    </row>
    <row r="16" spans="1:49" s="17" customFormat="1" x14ac:dyDescent="0.25">
      <c r="A16" s="12" t="s">
        <v>165</v>
      </c>
      <c r="B16" s="12">
        <v>6470</v>
      </c>
      <c r="C16" s="12" t="s">
        <v>166</v>
      </c>
      <c r="D16" s="12" t="s">
        <v>101</v>
      </c>
      <c r="E16" s="68"/>
      <c r="F16" s="60">
        <v>5.5</v>
      </c>
      <c r="G16" s="60">
        <v>6</v>
      </c>
      <c r="H16" s="60">
        <v>7</v>
      </c>
      <c r="I16" s="60">
        <f t="shared" si="14"/>
        <v>11</v>
      </c>
      <c r="J16" s="60">
        <v>5.5</v>
      </c>
      <c r="K16" s="60">
        <v>7</v>
      </c>
      <c r="L16" s="60">
        <v>6.5</v>
      </c>
      <c r="M16" s="61">
        <f t="shared" si="15"/>
        <v>13</v>
      </c>
      <c r="N16" s="61">
        <v>6</v>
      </c>
      <c r="O16" s="60">
        <v>5</v>
      </c>
      <c r="P16" s="60">
        <f t="shared" si="16"/>
        <v>10</v>
      </c>
      <c r="Q16" s="60">
        <v>5</v>
      </c>
      <c r="R16" s="60">
        <v>6</v>
      </c>
      <c r="S16" s="60">
        <f t="shared" si="17"/>
        <v>14</v>
      </c>
      <c r="T16" s="60">
        <v>7</v>
      </c>
      <c r="U16" s="60">
        <v>6.5</v>
      </c>
      <c r="V16" s="60">
        <v>6.5</v>
      </c>
      <c r="W16" s="60">
        <v>5</v>
      </c>
      <c r="X16" s="60">
        <f t="shared" si="18"/>
        <v>10</v>
      </c>
      <c r="Y16" s="60">
        <v>5</v>
      </c>
      <c r="Z16" s="60">
        <v>5</v>
      </c>
      <c r="AA16" s="60">
        <f t="shared" si="19"/>
        <v>13</v>
      </c>
      <c r="AB16" s="60">
        <v>6.5</v>
      </c>
      <c r="AC16" s="60">
        <v>6.5</v>
      </c>
      <c r="AD16" s="60">
        <f t="shared" si="20"/>
        <v>10</v>
      </c>
      <c r="AE16" s="60">
        <v>5</v>
      </c>
      <c r="AF16" s="60">
        <v>5</v>
      </c>
      <c r="AG16" s="60">
        <v>6</v>
      </c>
      <c r="AH16" s="60">
        <v>6</v>
      </c>
      <c r="AI16" s="60">
        <v>6.5</v>
      </c>
      <c r="AJ16" s="60">
        <v>6</v>
      </c>
      <c r="AK16" s="60">
        <v>5</v>
      </c>
      <c r="AL16" s="60">
        <f t="shared" si="21"/>
        <v>10</v>
      </c>
      <c r="AM16" s="60">
        <v>6.5</v>
      </c>
      <c r="AN16" s="60">
        <f t="shared" si="22"/>
        <v>13</v>
      </c>
      <c r="AO16" s="62">
        <v>199.5</v>
      </c>
      <c r="AP16" s="62">
        <f>(AO16/350)*100</f>
        <v>56.999999999999993</v>
      </c>
      <c r="AQ16" s="144">
        <v>4</v>
      </c>
      <c r="AR16" s="95"/>
      <c r="AS16" s="68"/>
      <c r="AT16" s="23"/>
      <c r="AW16" s="23"/>
    </row>
    <row r="17" spans="1:49" s="17" customFormat="1" x14ac:dyDescent="0.25">
      <c r="A17" s="12" t="s">
        <v>17</v>
      </c>
      <c r="B17" s="12">
        <v>6107</v>
      </c>
      <c r="C17" s="12" t="s">
        <v>179</v>
      </c>
      <c r="D17" s="12" t="s">
        <v>103</v>
      </c>
      <c r="E17" s="33"/>
      <c r="F17" s="60" t="s">
        <v>204</v>
      </c>
      <c r="G17" s="60"/>
      <c r="H17" s="60"/>
      <c r="I17" s="60">
        <f t="shared" si="14"/>
        <v>0</v>
      </c>
      <c r="J17" s="60"/>
      <c r="K17" s="60"/>
      <c r="L17" s="60"/>
      <c r="M17" s="61">
        <f t="shared" si="15"/>
        <v>0</v>
      </c>
      <c r="N17" s="61"/>
      <c r="O17" s="60"/>
      <c r="P17" s="60">
        <f t="shared" si="16"/>
        <v>0</v>
      </c>
      <c r="Q17" s="60"/>
      <c r="R17" s="60"/>
      <c r="S17" s="60">
        <f t="shared" si="17"/>
        <v>0</v>
      </c>
      <c r="T17" s="60"/>
      <c r="U17" s="60"/>
      <c r="V17" s="60"/>
      <c r="W17" s="60"/>
      <c r="X17" s="60">
        <f t="shared" si="18"/>
        <v>0</v>
      </c>
      <c r="Y17" s="60"/>
      <c r="Z17" s="60"/>
      <c r="AA17" s="60">
        <f t="shared" si="19"/>
        <v>0</v>
      </c>
      <c r="AB17" s="60"/>
      <c r="AC17" s="60"/>
      <c r="AD17" s="60">
        <f t="shared" si="20"/>
        <v>0</v>
      </c>
      <c r="AE17" s="60"/>
      <c r="AF17" s="60"/>
      <c r="AG17" s="60"/>
      <c r="AH17" s="60"/>
      <c r="AI17" s="60"/>
      <c r="AJ17" s="60"/>
      <c r="AK17" s="60"/>
      <c r="AL17" s="60">
        <f t="shared" si="21"/>
        <v>0</v>
      </c>
      <c r="AM17" s="60"/>
      <c r="AN17" s="60">
        <f t="shared" si="22"/>
        <v>0</v>
      </c>
      <c r="AO17" s="62"/>
      <c r="AP17" s="62"/>
      <c r="AQ17" s="144"/>
      <c r="AR17" s="95"/>
      <c r="AS17" s="68"/>
      <c r="AT17" s="23"/>
      <c r="AW17" s="23"/>
    </row>
    <row r="18" spans="1:49" s="17" customFormat="1" x14ac:dyDescent="0.25">
      <c r="A18" s="12" t="s">
        <v>19</v>
      </c>
      <c r="B18" s="12">
        <v>4743</v>
      </c>
      <c r="C18" s="12" t="s">
        <v>85</v>
      </c>
      <c r="D18" s="12" t="s">
        <v>180</v>
      </c>
      <c r="E18" s="35"/>
      <c r="F18" s="60" t="s">
        <v>204</v>
      </c>
      <c r="G18" s="60"/>
      <c r="H18" s="60"/>
      <c r="I18" s="60">
        <f t="shared" si="14"/>
        <v>0</v>
      </c>
      <c r="J18" s="60"/>
      <c r="K18" s="60"/>
      <c r="L18" s="60"/>
      <c r="M18" s="61">
        <f t="shared" si="15"/>
        <v>0</v>
      </c>
      <c r="N18" s="61"/>
      <c r="O18" s="60"/>
      <c r="P18" s="60">
        <f t="shared" si="16"/>
        <v>0</v>
      </c>
      <c r="Q18" s="60"/>
      <c r="R18" s="60"/>
      <c r="S18" s="60">
        <f t="shared" si="17"/>
        <v>0</v>
      </c>
      <c r="T18" s="60"/>
      <c r="U18" s="60"/>
      <c r="V18" s="60"/>
      <c r="W18" s="60"/>
      <c r="X18" s="60">
        <f t="shared" si="18"/>
        <v>0</v>
      </c>
      <c r="Y18" s="60"/>
      <c r="Z18" s="60"/>
      <c r="AA18" s="60">
        <f t="shared" si="19"/>
        <v>0</v>
      </c>
      <c r="AB18" s="60"/>
      <c r="AC18" s="60"/>
      <c r="AD18" s="60">
        <f t="shared" si="20"/>
        <v>0</v>
      </c>
      <c r="AE18" s="60"/>
      <c r="AF18" s="60"/>
      <c r="AG18" s="60"/>
      <c r="AH18" s="60"/>
      <c r="AI18" s="60"/>
      <c r="AJ18" s="60"/>
      <c r="AK18" s="60"/>
      <c r="AL18" s="60">
        <f t="shared" si="21"/>
        <v>0</v>
      </c>
      <c r="AM18" s="60"/>
      <c r="AN18" s="60">
        <f t="shared" si="22"/>
        <v>0</v>
      </c>
      <c r="AO18" s="62"/>
      <c r="AP18" s="62"/>
      <c r="AQ18" s="144"/>
      <c r="AR18" s="95"/>
      <c r="AS18" s="68"/>
      <c r="AT18" s="23"/>
      <c r="AW18" s="23"/>
    </row>
    <row r="19" spans="1:49" s="17" customFormat="1" x14ac:dyDescent="0.25">
      <c r="A19" s="12" t="s">
        <v>17</v>
      </c>
      <c r="B19" s="12">
        <v>6619</v>
      </c>
      <c r="C19" s="12" t="s">
        <v>102</v>
      </c>
      <c r="D19" s="12" t="s">
        <v>103</v>
      </c>
      <c r="F19" s="60" t="s">
        <v>204</v>
      </c>
      <c r="G19" s="60"/>
      <c r="H19" s="60"/>
      <c r="I19" s="60">
        <f t="shared" si="14"/>
        <v>0</v>
      </c>
      <c r="J19" s="60"/>
      <c r="K19" s="60"/>
      <c r="L19" s="60"/>
      <c r="M19" s="61">
        <f t="shared" si="15"/>
        <v>0</v>
      </c>
      <c r="N19" s="61"/>
      <c r="O19" s="60"/>
      <c r="P19" s="60">
        <f t="shared" si="16"/>
        <v>0</v>
      </c>
      <c r="Q19" s="60"/>
      <c r="R19" s="60"/>
      <c r="S19" s="60">
        <f t="shared" si="17"/>
        <v>0</v>
      </c>
      <c r="T19" s="60"/>
      <c r="U19" s="60"/>
      <c r="V19" s="60"/>
      <c r="W19" s="60"/>
      <c r="X19" s="60">
        <f t="shared" si="18"/>
        <v>0</v>
      </c>
      <c r="Y19" s="60"/>
      <c r="Z19" s="60"/>
      <c r="AA19" s="60">
        <f t="shared" si="19"/>
        <v>0</v>
      </c>
      <c r="AB19" s="60"/>
      <c r="AC19" s="60"/>
      <c r="AD19" s="60">
        <f t="shared" si="20"/>
        <v>0</v>
      </c>
      <c r="AE19" s="60"/>
      <c r="AF19" s="60"/>
      <c r="AG19" s="60"/>
      <c r="AH19" s="60"/>
      <c r="AI19" s="60"/>
      <c r="AJ19" s="60"/>
      <c r="AK19" s="60"/>
      <c r="AL19" s="60">
        <f t="shared" si="21"/>
        <v>0</v>
      </c>
      <c r="AM19" s="60"/>
      <c r="AN19" s="60">
        <f t="shared" si="22"/>
        <v>0</v>
      </c>
      <c r="AO19" s="62"/>
      <c r="AP19" s="62"/>
      <c r="AQ19" s="112"/>
      <c r="AT19" s="23"/>
      <c r="AW19" s="23"/>
    </row>
    <row r="20" spans="1:49" s="17" customFormat="1" x14ac:dyDescent="0.25">
      <c r="A20" s="12"/>
      <c r="B20" s="12"/>
      <c r="C20" s="12"/>
      <c r="D20" s="12"/>
      <c r="F20" s="60"/>
      <c r="G20" s="60"/>
      <c r="H20" s="60"/>
      <c r="I20" s="60">
        <f t="shared" si="10"/>
        <v>0</v>
      </c>
      <c r="J20" s="60"/>
      <c r="K20" s="60"/>
      <c r="L20" s="60"/>
      <c r="M20" s="61">
        <f t="shared" si="0"/>
        <v>0</v>
      </c>
      <c r="N20" s="61"/>
      <c r="O20" s="60"/>
      <c r="P20" s="60">
        <f t="shared" si="1"/>
        <v>0</v>
      </c>
      <c r="Q20" s="60"/>
      <c r="R20" s="60"/>
      <c r="S20" s="60">
        <f t="shared" si="2"/>
        <v>0</v>
      </c>
      <c r="T20" s="60"/>
      <c r="U20" s="60"/>
      <c r="V20" s="60"/>
      <c r="W20" s="60"/>
      <c r="X20" s="60">
        <f t="shared" si="11"/>
        <v>0</v>
      </c>
      <c r="Y20" s="60"/>
      <c r="Z20" s="60"/>
      <c r="AA20" s="60">
        <f t="shared" si="4"/>
        <v>0</v>
      </c>
      <c r="AB20" s="60"/>
      <c r="AC20" s="60"/>
      <c r="AD20" s="60">
        <f t="shared" si="5"/>
        <v>0</v>
      </c>
      <c r="AE20" s="60"/>
      <c r="AF20" s="60"/>
      <c r="AG20" s="60"/>
      <c r="AH20" s="60"/>
      <c r="AI20" s="60"/>
      <c r="AJ20" s="60"/>
      <c r="AK20" s="60"/>
      <c r="AL20" s="60">
        <f t="shared" si="6"/>
        <v>0</v>
      </c>
      <c r="AM20" s="60"/>
      <c r="AN20" s="60">
        <f t="shared" si="7"/>
        <v>0</v>
      </c>
      <c r="AO20" s="62">
        <f t="shared" si="12"/>
        <v>0</v>
      </c>
      <c r="AP20" s="62">
        <f t="shared" si="13"/>
        <v>0</v>
      </c>
      <c r="AQ20" s="112"/>
      <c r="AT20" s="23"/>
      <c r="AW20" s="23"/>
    </row>
    <row r="21" spans="1:49" s="17" customFormat="1" x14ac:dyDescent="0.25">
      <c r="A21" s="12"/>
      <c r="B21" s="12"/>
      <c r="C21" s="12"/>
      <c r="D21" s="12"/>
      <c r="E21" s="36"/>
      <c r="F21" s="60"/>
      <c r="G21" s="60"/>
      <c r="H21" s="60"/>
      <c r="I21" s="60">
        <f t="shared" si="10"/>
        <v>0</v>
      </c>
      <c r="J21" s="60"/>
      <c r="K21" s="60"/>
      <c r="L21" s="60"/>
      <c r="M21" s="61">
        <f t="shared" si="0"/>
        <v>0</v>
      </c>
      <c r="N21" s="61"/>
      <c r="O21" s="60"/>
      <c r="P21" s="60">
        <f t="shared" si="1"/>
        <v>0</v>
      </c>
      <c r="Q21" s="60"/>
      <c r="R21" s="60"/>
      <c r="S21" s="60">
        <f t="shared" si="2"/>
        <v>0</v>
      </c>
      <c r="T21" s="60"/>
      <c r="U21" s="60"/>
      <c r="V21" s="60"/>
      <c r="W21" s="60"/>
      <c r="X21" s="60">
        <f t="shared" si="11"/>
        <v>0</v>
      </c>
      <c r="Y21" s="60"/>
      <c r="Z21" s="60"/>
      <c r="AA21" s="60">
        <f t="shared" si="4"/>
        <v>0</v>
      </c>
      <c r="AB21" s="60"/>
      <c r="AC21" s="60"/>
      <c r="AD21" s="60">
        <f t="shared" si="5"/>
        <v>0</v>
      </c>
      <c r="AE21" s="60"/>
      <c r="AF21" s="60"/>
      <c r="AG21" s="60"/>
      <c r="AH21" s="60"/>
      <c r="AI21" s="60"/>
      <c r="AJ21" s="60"/>
      <c r="AK21" s="60"/>
      <c r="AL21" s="60">
        <f t="shared" si="6"/>
        <v>0</v>
      </c>
      <c r="AM21" s="60"/>
      <c r="AN21" s="60">
        <f t="shared" si="7"/>
        <v>0</v>
      </c>
      <c r="AO21" s="62">
        <f t="shared" si="12"/>
        <v>0</v>
      </c>
      <c r="AP21" s="62">
        <f t="shared" si="13"/>
        <v>0</v>
      </c>
      <c r="AQ21" s="112"/>
      <c r="AT21" s="23"/>
      <c r="AW21" s="23"/>
    </row>
    <row r="22" spans="1:49" s="17" customFormat="1" x14ac:dyDescent="0.25">
      <c r="A22" s="12"/>
      <c r="B22" s="12"/>
      <c r="C22" s="12"/>
      <c r="D22" s="12"/>
      <c r="E22" s="36"/>
      <c r="F22" s="60"/>
      <c r="G22" s="60"/>
      <c r="H22" s="60"/>
      <c r="I22" s="60">
        <f t="shared" si="10"/>
        <v>0</v>
      </c>
      <c r="J22" s="60"/>
      <c r="K22" s="60"/>
      <c r="L22" s="60"/>
      <c r="M22" s="61">
        <f t="shared" si="0"/>
        <v>0</v>
      </c>
      <c r="N22" s="61"/>
      <c r="O22" s="60"/>
      <c r="P22" s="60">
        <f t="shared" si="1"/>
        <v>0</v>
      </c>
      <c r="Q22" s="60"/>
      <c r="R22" s="60"/>
      <c r="S22" s="60">
        <f t="shared" si="2"/>
        <v>0</v>
      </c>
      <c r="T22" s="60"/>
      <c r="U22" s="60"/>
      <c r="V22" s="60"/>
      <c r="W22" s="60"/>
      <c r="X22" s="60">
        <f t="shared" si="11"/>
        <v>0</v>
      </c>
      <c r="Y22" s="60"/>
      <c r="Z22" s="60"/>
      <c r="AA22" s="60">
        <f t="shared" si="4"/>
        <v>0</v>
      </c>
      <c r="AB22" s="60"/>
      <c r="AC22" s="60"/>
      <c r="AD22" s="60">
        <f t="shared" si="5"/>
        <v>0</v>
      </c>
      <c r="AE22" s="60"/>
      <c r="AF22" s="60"/>
      <c r="AG22" s="60"/>
      <c r="AH22" s="60"/>
      <c r="AI22" s="60"/>
      <c r="AJ22" s="60"/>
      <c r="AK22" s="60"/>
      <c r="AL22" s="60">
        <f t="shared" si="6"/>
        <v>0</v>
      </c>
      <c r="AM22" s="60"/>
      <c r="AN22" s="60">
        <f t="shared" si="7"/>
        <v>0</v>
      </c>
      <c r="AO22" s="62">
        <f t="shared" si="12"/>
        <v>0</v>
      </c>
      <c r="AP22" s="62">
        <f t="shared" si="13"/>
        <v>0</v>
      </c>
      <c r="AQ22" s="112"/>
      <c r="AT22" s="23"/>
      <c r="AW22" s="23"/>
    </row>
    <row r="23" spans="1:49" s="17" customFormat="1" x14ac:dyDescent="0.25">
      <c r="A23" s="12"/>
      <c r="B23" s="12"/>
      <c r="C23" s="12"/>
      <c r="D23" s="12"/>
      <c r="E23" s="37"/>
      <c r="F23" s="60"/>
      <c r="G23" s="60"/>
      <c r="H23" s="60"/>
      <c r="I23" s="60">
        <f t="shared" si="10"/>
        <v>0</v>
      </c>
      <c r="J23" s="60"/>
      <c r="K23" s="60"/>
      <c r="L23" s="60"/>
      <c r="M23" s="61">
        <f t="shared" ref="M23:M41" si="23">L23*2</f>
        <v>0</v>
      </c>
      <c r="N23" s="61"/>
      <c r="O23" s="60"/>
      <c r="P23" s="60">
        <f t="shared" ref="P23:P42" si="24">O23*2</f>
        <v>0</v>
      </c>
      <c r="Q23" s="60"/>
      <c r="R23" s="60"/>
      <c r="S23" s="60">
        <f t="shared" si="2"/>
        <v>0</v>
      </c>
      <c r="T23" s="60"/>
      <c r="U23" s="60"/>
      <c r="V23" s="60"/>
      <c r="W23" s="60"/>
      <c r="X23" s="60">
        <f t="shared" si="11"/>
        <v>0</v>
      </c>
      <c r="Y23" s="60"/>
      <c r="Z23" s="60"/>
      <c r="AA23" s="60">
        <f t="shared" si="4"/>
        <v>0</v>
      </c>
      <c r="AB23" s="60"/>
      <c r="AC23" s="60"/>
      <c r="AD23" s="60">
        <f t="shared" si="5"/>
        <v>0</v>
      </c>
      <c r="AE23" s="60"/>
      <c r="AF23" s="60"/>
      <c r="AG23" s="60"/>
      <c r="AH23" s="60"/>
      <c r="AI23" s="60"/>
      <c r="AJ23" s="60"/>
      <c r="AK23" s="60"/>
      <c r="AL23" s="60">
        <f t="shared" ref="AL23:AL41" si="25">AK23*2</f>
        <v>0</v>
      </c>
      <c r="AM23" s="60"/>
      <c r="AN23" s="60">
        <f t="shared" si="7"/>
        <v>0</v>
      </c>
      <c r="AO23" s="62">
        <f t="shared" si="12"/>
        <v>0</v>
      </c>
      <c r="AP23" s="62">
        <f t="shared" si="13"/>
        <v>0</v>
      </c>
      <c r="AQ23" s="112"/>
      <c r="AT23" s="23"/>
      <c r="AW23" s="23"/>
    </row>
    <row r="24" spans="1:49" s="17" customFormat="1" x14ac:dyDescent="0.25">
      <c r="A24" s="12"/>
      <c r="B24" s="12"/>
      <c r="C24" s="12"/>
      <c r="D24" s="12"/>
      <c r="E24" s="36"/>
      <c r="F24" s="60"/>
      <c r="G24" s="60"/>
      <c r="H24" s="60"/>
      <c r="I24" s="60">
        <f t="shared" ref="I24:I41" si="26">J24*2</f>
        <v>0</v>
      </c>
      <c r="J24" s="60"/>
      <c r="K24" s="60"/>
      <c r="L24" s="60"/>
      <c r="M24" s="61">
        <f t="shared" si="23"/>
        <v>0</v>
      </c>
      <c r="N24" s="61"/>
      <c r="O24" s="60"/>
      <c r="P24" s="60">
        <f t="shared" si="24"/>
        <v>0</v>
      </c>
      <c r="Q24" s="60"/>
      <c r="R24" s="60"/>
      <c r="S24" s="60">
        <f t="shared" ref="S24:S41" si="27">T24*2</f>
        <v>0</v>
      </c>
      <c r="T24" s="60"/>
      <c r="U24" s="60"/>
      <c r="V24" s="60"/>
      <c r="W24" s="60"/>
      <c r="X24" s="60">
        <f t="shared" si="11"/>
        <v>0</v>
      </c>
      <c r="Y24" s="60"/>
      <c r="Z24" s="60"/>
      <c r="AA24" s="60">
        <f t="shared" ref="AA24:AA41" si="28">AB24*2</f>
        <v>0</v>
      </c>
      <c r="AB24" s="60"/>
      <c r="AC24" s="60"/>
      <c r="AD24" s="60">
        <f t="shared" si="5"/>
        <v>0</v>
      </c>
      <c r="AE24" s="60"/>
      <c r="AF24" s="60"/>
      <c r="AG24" s="60"/>
      <c r="AH24" s="60"/>
      <c r="AI24" s="60"/>
      <c r="AJ24" s="60"/>
      <c r="AK24" s="60"/>
      <c r="AL24" s="60">
        <f t="shared" si="25"/>
        <v>0</v>
      </c>
      <c r="AM24" s="60"/>
      <c r="AN24" s="60">
        <f t="shared" si="7"/>
        <v>0</v>
      </c>
      <c r="AO24" s="62">
        <f t="shared" si="12"/>
        <v>0</v>
      </c>
      <c r="AP24" s="62">
        <f t="shared" si="13"/>
        <v>0</v>
      </c>
      <c r="AQ24" s="112"/>
      <c r="AT24" s="23"/>
      <c r="AW24" s="23"/>
    </row>
    <row r="25" spans="1:49" s="17" customFormat="1" x14ac:dyDescent="0.25">
      <c r="A25" s="12"/>
      <c r="B25" s="12"/>
      <c r="C25" s="12"/>
      <c r="D25" s="12"/>
      <c r="E25" s="36"/>
      <c r="F25" s="60"/>
      <c r="G25" s="60"/>
      <c r="H25" s="60"/>
      <c r="I25" s="60">
        <f t="shared" si="26"/>
        <v>0</v>
      </c>
      <c r="J25" s="60"/>
      <c r="K25" s="60"/>
      <c r="L25" s="60"/>
      <c r="M25" s="61">
        <f t="shared" si="23"/>
        <v>0</v>
      </c>
      <c r="N25" s="61"/>
      <c r="O25" s="60"/>
      <c r="P25" s="60">
        <f t="shared" si="24"/>
        <v>0</v>
      </c>
      <c r="Q25" s="60"/>
      <c r="R25" s="60"/>
      <c r="S25" s="60">
        <f t="shared" si="27"/>
        <v>0</v>
      </c>
      <c r="T25" s="60"/>
      <c r="U25" s="60"/>
      <c r="V25" s="60"/>
      <c r="W25" s="60"/>
      <c r="X25" s="60">
        <f t="shared" si="11"/>
        <v>0</v>
      </c>
      <c r="Y25" s="60"/>
      <c r="Z25" s="60"/>
      <c r="AA25" s="60">
        <f t="shared" si="28"/>
        <v>0</v>
      </c>
      <c r="AB25" s="60"/>
      <c r="AC25" s="60"/>
      <c r="AD25" s="60">
        <f t="shared" ref="AD25:AD41" si="29">AE25*2</f>
        <v>0</v>
      </c>
      <c r="AE25" s="60"/>
      <c r="AF25" s="60"/>
      <c r="AG25" s="60"/>
      <c r="AH25" s="60"/>
      <c r="AI25" s="60"/>
      <c r="AJ25" s="60"/>
      <c r="AK25" s="60"/>
      <c r="AL25" s="60">
        <f t="shared" si="25"/>
        <v>0</v>
      </c>
      <c r="AM25" s="60"/>
      <c r="AN25" s="60">
        <f t="shared" si="7"/>
        <v>0</v>
      </c>
      <c r="AO25" s="62">
        <f t="shared" si="12"/>
        <v>0</v>
      </c>
      <c r="AP25" s="62">
        <f t="shared" si="13"/>
        <v>0</v>
      </c>
      <c r="AQ25" s="112"/>
      <c r="AT25" s="23"/>
      <c r="AW25" s="23"/>
    </row>
    <row r="26" spans="1:49" s="17" customFormat="1" x14ac:dyDescent="0.25">
      <c r="A26" s="12"/>
      <c r="B26" s="12"/>
      <c r="C26" s="12"/>
      <c r="D26" s="12"/>
      <c r="E26" s="37"/>
      <c r="F26" s="60"/>
      <c r="G26" s="60"/>
      <c r="H26" s="60"/>
      <c r="I26" s="60">
        <f t="shared" si="26"/>
        <v>0</v>
      </c>
      <c r="J26" s="60"/>
      <c r="K26" s="60"/>
      <c r="L26" s="60"/>
      <c r="M26" s="61">
        <f t="shared" si="23"/>
        <v>0</v>
      </c>
      <c r="N26" s="61"/>
      <c r="O26" s="60"/>
      <c r="P26" s="60">
        <f t="shared" si="24"/>
        <v>0</v>
      </c>
      <c r="Q26" s="60"/>
      <c r="R26" s="60"/>
      <c r="S26" s="60">
        <f t="shared" si="27"/>
        <v>0</v>
      </c>
      <c r="T26" s="60"/>
      <c r="U26" s="60"/>
      <c r="V26" s="60"/>
      <c r="W26" s="60"/>
      <c r="X26" s="60">
        <f t="shared" si="11"/>
        <v>0</v>
      </c>
      <c r="Y26" s="60"/>
      <c r="Z26" s="60"/>
      <c r="AA26" s="60">
        <f t="shared" si="28"/>
        <v>0</v>
      </c>
      <c r="AB26" s="60"/>
      <c r="AC26" s="60"/>
      <c r="AD26" s="60">
        <f t="shared" si="29"/>
        <v>0</v>
      </c>
      <c r="AE26" s="60"/>
      <c r="AF26" s="60"/>
      <c r="AG26" s="60"/>
      <c r="AH26" s="60"/>
      <c r="AI26" s="60"/>
      <c r="AJ26" s="60"/>
      <c r="AK26" s="60"/>
      <c r="AL26" s="60">
        <f t="shared" si="25"/>
        <v>0</v>
      </c>
      <c r="AM26" s="60"/>
      <c r="AN26" s="60">
        <f t="shared" ref="AN26:AN41" si="30">AM26*2</f>
        <v>0</v>
      </c>
      <c r="AO26" s="62">
        <f t="shared" si="12"/>
        <v>0</v>
      </c>
      <c r="AP26" s="62">
        <f t="shared" si="13"/>
        <v>0</v>
      </c>
      <c r="AQ26" s="112"/>
      <c r="AT26" s="23"/>
      <c r="AW26" s="23"/>
    </row>
    <row r="27" spans="1:49" s="17" customFormat="1" x14ac:dyDescent="0.25">
      <c r="A27" s="36"/>
      <c r="B27" s="37"/>
      <c r="C27" s="36"/>
      <c r="D27" s="36"/>
      <c r="E27" s="36"/>
      <c r="F27" s="60"/>
      <c r="G27" s="60"/>
      <c r="H27" s="60"/>
      <c r="I27" s="60">
        <f t="shared" si="26"/>
        <v>0</v>
      </c>
      <c r="J27" s="60"/>
      <c r="K27" s="60"/>
      <c r="L27" s="60"/>
      <c r="M27" s="61">
        <f t="shared" si="23"/>
        <v>0</v>
      </c>
      <c r="N27" s="61"/>
      <c r="O27" s="60"/>
      <c r="P27" s="60">
        <f t="shared" si="24"/>
        <v>0</v>
      </c>
      <c r="Q27" s="60"/>
      <c r="R27" s="60"/>
      <c r="S27" s="60">
        <f t="shared" si="27"/>
        <v>0</v>
      </c>
      <c r="T27" s="60"/>
      <c r="U27" s="60"/>
      <c r="V27" s="60"/>
      <c r="W27" s="60"/>
      <c r="X27" s="60">
        <f t="shared" si="11"/>
        <v>0</v>
      </c>
      <c r="Y27" s="60"/>
      <c r="Z27" s="60"/>
      <c r="AA27" s="60">
        <f t="shared" si="28"/>
        <v>0</v>
      </c>
      <c r="AB27" s="60"/>
      <c r="AC27" s="60"/>
      <c r="AD27" s="60">
        <f t="shared" si="29"/>
        <v>0</v>
      </c>
      <c r="AE27" s="60"/>
      <c r="AF27" s="60"/>
      <c r="AG27" s="60"/>
      <c r="AH27" s="60"/>
      <c r="AI27" s="60"/>
      <c r="AJ27" s="60"/>
      <c r="AK27" s="60"/>
      <c r="AL27" s="60">
        <f t="shared" si="25"/>
        <v>0</v>
      </c>
      <c r="AM27" s="60"/>
      <c r="AN27" s="60">
        <f t="shared" si="30"/>
        <v>0</v>
      </c>
      <c r="AO27" s="62">
        <f t="shared" si="12"/>
        <v>0</v>
      </c>
      <c r="AP27" s="62">
        <f t="shared" si="13"/>
        <v>0</v>
      </c>
      <c r="AQ27" s="112"/>
      <c r="AT27" s="23"/>
      <c r="AW27" s="23"/>
    </row>
    <row r="28" spans="1:49" s="17" customFormat="1" x14ac:dyDescent="0.25">
      <c r="A28" s="36"/>
      <c r="B28" s="37"/>
      <c r="C28" s="36"/>
      <c r="D28" s="39"/>
      <c r="E28" s="37"/>
      <c r="F28" s="60"/>
      <c r="G28" s="60"/>
      <c r="H28" s="60"/>
      <c r="I28" s="60">
        <f t="shared" si="26"/>
        <v>0</v>
      </c>
      <c r="J28" s="60"/>
      <c r="K28" s="60"/>
      <c r="L28" s="60"/>
      <c r="M28" s="61">
        <f t="shared" si="23"/>
        <v>0</v>
      </c>
      <c r="N28" s="61"/>
      <c r="O28" s="60"/>
      <c r="P28" s="60">
        <f t="shared" si="24"/>
        <v>0</v>
      </c>
      <c r="Q28" s="60"/>
      <c r="R28" s="60"/>
      <c r="S28" s="60">
        <f t="shared" si="27"/>
        <v>0</v>
      </c>
      <c r="T28" s="60"/>
      <c r="U28" s="60"/>
      <c r="V28" s="60"/>
      <c r="W28" s="60"/>
      <c r="X28" s="60">
        <f t="shared" si="11"/>
        <v>0</v>
      </c>
      <c r="Y28" s="60"/>
      <c r="Z28" s="60"/>
      <c r="AA28" s="60">
        <f t="shared" si="28"/>
        <v>0</v>
      </c>
      <c r="AB28" s="60"/>
      <c r="AC28" s="60"/>
      <c r="AD28" s="60">
        <f t="shared" si="29"/>
        <v>0</v>
      </c>
      <c r="AE28" s="60"/>
      <c r="AF28" s="60"/>
      <c r="AG28" s="60"/>
      <c r="AH28" s="60"/>
      <c r="AI28" s="60"/>
      <c r="AJ28" s="60"/>
      <c r="AK28" s="60"/>
      <c r="AL28" s="60">
        <f t="shared" si="25"/>
        <v>0</v>
      </c>
      <c r="AM28" s="60"/>
      <c r="AN28" s="60">
        <f t="shared" si="30"/>
        <v>0</v>
      </c>
      <c r="AO28" s="62">
        <f t="shared" si="12"/>
        <v>0</v>
      </c>
      <c r="AP28" s="62">
        <f t="shared" si="13"/>
        <v>0</v>
      </c>
      <c r="AQ28" s="112"/>
      <c r="AT28" s="23"/>
      <c r="AW28" s="23"/>
    </row>
    <row r="29" spans="1:49" s="17" customFormat="1" x14ac:dyDescent="0.25">
      <c r="A29" s="40"/>
      <c r="B29" s="16"/>
      <c r="F29" s="60"/>
      <c r="G29" s="60"/>
      <c r="H29" s="60"/>
      <c r="I29" s="60">
        <f t="shared" si="26"/>
        <v>0</v>
      </c>
      <c r="J29" s="60"/>
      <c r="K29" s="60"/>
      <c r="L29" s="60"/>
      <c r="M29" s="61">
        <f t="shared" si="23"/>
        <v>0</v>
      </c>
      <c r="N29" s="61"/>
      <c r="O29" s="60"/>
      <c r="P29" s="60">
        <f t="shared" si="24"/>
        <v>0</v>
      </c>
      <c r="Q29" s="60"/>
      <c r="R29" s="60"/>
      <c r="S29" s="60">
        <f t="shared" si="27"/>
        <v>0</v>
      </c>
      <c r="T29" s="60"/>
      <c r="U29" s="60"/>
      <c r="V29" s="60"/>
      <c r="W29" s="60"/>
      <c r="X29" s="60">
        <f t="shared" si="11"/>
        <v>0</v>
      </c>
      <c r="Y29" s="60"/>
      <c r="Z29" s="60"/>
      <c r="AA29" s="60">
        <f t="shared" si="28"/>
        <v>0</v>
      </c>
      <c r="AB29" s="60"/>
      <c r="AC29" s="60"/>
      <c r="AD29" s="60">
        <f t="shared" si="29"/>
        <v>0</v>
      </c>
      <c r="AE29" s="60"/>
      <c r="AF29" s="60"/>
      <c r="AG29" s="60"/>
      <c r="AH29" s="60"/>
      <c r="AI29" s="60"/>
      <c r="AJ29" s="60"/>
      <c r="AK29" s="60"/>
      <c r="AL29" s="60">
        <f t="shared" si="25"/>
        <v>0</v>
      </c>
      <c r="AM29" s="60"/>
      <c r="AN29" s="60">
        <f t="shared" si="30"/>
        <v>0</v>
      </c>
      <c r="AO29" s="62">
        <f t="shared" si="12"/>
        <v>0</v>
      </c>
      <c r="AP29" s="62">
        <f t="shared" si="13"/>
        <v>0</v>
      </c>
      <c r="AQ29" s="112"/>
      <c r="AT29" s="23"/>
      <c r="AW29" s="23"/>
    </row>
    <row r="30" spans="1:49" s="17" customFormat="1" x14ac:dyDescent="0.25">
      <c r="F30" s="60"/>
      <c r="G30" s="60"/>
      <c r="H30" s="60"/>
      <c r="I30" s="60">
        <f t="shared" si="26"/>
        <v>0</v>
      </c>
      <c r="J30" s="60"/>
      <c r="K30" s="60"/>
      <c r="L30" s="60"/>
      <c r="M30" s="61">
        <f t="shared" si="23"/>
        <v>0</v>
      </c>
      <c r="N30" s="61"/>
      <c r="O30" s="60"/>
      <c r="P30" s="60">
        <f t="shared" si="24"/>
        <v>0</v>
      </c>
      <c r="Q30" s="60"/>
      <c r="R30" s="60"/>
      <c r="S30" s="60">
        <f t="shared" si="27"/>
        <v>0</v>
      </c>
      <c r="T30" s="60"/>
      <c r="U30" s="60"/>
      <c r="V30" s="60"/>
      <c r="W30" s="60"/>
      <c r="X30" s="60">
        <f t="shared" si="11"/>
        <v>0</v>
      </c>
      <c r="Y30" s="60"/>
      <c r="Z30" s="60"/>
      <c r="AA30" s="60">
        <f t="shared" si="28"/>
        <v>0</v>
      </c>
      <c r="AB30" s="60"/>
      <c r="AC30" s="60"/>
      <c r="AD30" s="60">
        <f t="shared" si="29"/>
        <v>0</v>
      </c>
      <c r="AE30" s="60"/>
      <c r="AF30" s="60"/>
      <c r="AG30" s="60"/>
      <c r="AH30" s="60"/>
      <c r="AI30" s="60"/>
      <c r="AJ30" s="60"/>
      <c r="AK30" s="60"/>
      <c r="AL30" s="60">
        <f t="shared" si="25"/>
        <v>0</v>
      </c>
      <c r="AM30" s="60"/>
      <c r="AN30" s="60">
        <f t="shared" si="30"/>
        <v>0</v>
      </c>
      <c r="AO30" s="62">
        <f t="shared" si="12"/>
        <v>0</v>
      </c>
      <c r="AP30" s="62">
        <f t="shared" si="13"/>
        <v>0</v>
      </c>
      <c r="AQ30" s="112"/>
      <c r="AT30" s="23"/>
      <c r="AW30" s="23"/>
    </row>
    <row r="31" spans="1:49" s="17" customFormat="1" x14ac:dyDescent="0.25">
      <c r="F31" s="60"/>
      <c r="G31" s="60"/>
      <c r="H31" s="60"/>
      <c r="I31" s="60">
        <f t="shared" si="26"/>
        <v>0</v>
      </c>
      <c r="J31" s="60"/>
      <c r="K31" s="60"/>
      <c r="L31" s="60"/>
      <c r="M31" s="61">
        <f t="shared" si="23"/>
        <v>0</v>
      </c>
      <c r="N31" s="61"/>
      <c r="O31" s="60"/>
      <c r="P31" s="60">
        <f t="shared" si="24"/>
        <v>0</v>
      </c>
      <c r="Q31" s="60"/>
      <c r="R31" s="60"/>
      <c r="S31" s="60">
        <f t="shared" si="27"/>
        <v>0</v>
      </c>
      <c r="T31" s="60"/>
      <c r="U31" s="60"/>
      <c r="V31" s="60"/>
      <c r="W31" s="60"/>
      <c r="X31" s="60">
        <f t="shared" si="11"/>
        <v>0</v>
      </c>
      <c r="Y31" s="60"/>
      <c r="Z31" s="60"/>
      <c r="AA31" s="60">
        <f t="shared" si="28"/>
        <v>0</v>
      </c>
      <c r="AB31" s="60"/>
      <c r="AC31" s="60"/>
      <c r="AD31" s="60">
        <f t="shared" si="29"/>
        <v>0</v>
      </c>
      <c r="AE31" s="60"/>
      <c r="AF31" s="60"/>
      <c r="AG31" s="60"/>
      <c r="AH31" s="60"/>
      <c r="AI31" s="60"/>
      <c r="AJ31" s="60"/>
      <c r="AK31" s="60"/>
      <c r="AL31" s="60">
        <f t="shared" si="25"/>
        <v>0</v>
      </c>
      <c r="AM31" s="60"/>
      <c r="AN31" s="60">
        <f t="shared" si="30"/>
        <v>0</v>
      </c>
      <c r="AO31" s="62">
        <f t="shared" si="12"/>
        <v>0</v>
      </c>
      <c r="AP31" s="62">
        <f t="shared" si="13"/>
        <v>0</v>
      </c>
      <c r="AQ31" s="112"/>
      <c r="AT31" s="23"/>
      <c r="AW31" s="23"/>
    </row>
    <row r="32" spans="1:49" s="17" customFormat="1" x14ac:dyDescent="0.25">
      <c r="F32" s="60"/>
      <c r="G32" s="60"/>
      <c r="H32" s="60"/>
      <c r="I32" s="60">
        <f t="shared" si="26"/>
        <v>0</v>
      </c>
      <c r="J32" s="60"/>
      <c r="K32" s="60"/>
      <c r="L32" s="60"/>
      <c r="M32" s="61">
        <f t="shared" si="23"/>
        <v>0</v>
      </c>
      <c r="N32" s="61"/>
      <c r="O32" s="60"/>
      <c r="P32" s="60">
        <f t="shared" si="24"/>
        <v>0</v>
      </c>
      <c r="Q32" s="60"/>
      <c r="R32" s="60"/>
      <c r="S32" s="60">
        <f t="shared" si="27"/>
        <v>0</v>
      </c>
      <c r="T32" s="60"/>
      <c r="U32" s="60"/>
      <c r="V32" s="60"/>
      <c r="W32" s="60"/>
      <c r="X32" s="60">
        <f t="shared" si="11"/>
        <v>0</v>
      </c>
      <c r="Y32" s="60"/>
      <c r="Z32" s="60"/>
      <c r="AA32" s="60">
        <f t="shared" si="28"/>
        <v>0</v>
      </c>
      <c r="AB32" s="60"/>
      <c r="AC32" s="60"/>
      <c r="AD32" s="60">
        <f t="shared" si="29"/>
        <v>0</v>
      </c>
      <c r="AE32" s="60"/>
      <c r="AF32" s="60"/>
      <c r="AG32" s="60"/>
      <c r="AH32" s="60"/>
      <c r="AI32" s="60"/>
      <c r="AJ32" s="60"/>
      <c r="AK32" s="60"/>
      <c r="AL32" s="60">
        <f t="shared" si="25"/>
        <v>0</v>
      </c>
      <c r="AM32" s="60"/>
      <c r="AN32" s="60">
        <f t="shared" si="30"/>
        <v>0</v>
      </c>
      <c r="AO32" s="62">
        <f t="shared" si="12"/>
        <v>0</v>
      </c>
      <c r="AP32" s="62">
        <f t="shared" si="13"/>
        <v>0</v>
      </c>
      <c r="AQ32" s="112"/>
      <c r="AT32" s="23"/>
      <c r="AW32" s="23"/>
    </row>
    <row r="33" spans="6:49" s="17" customFormat="1" x14ac:dyDescent="0.25">
      <c r="F33" s="60"/>
      <c r="G33" s="60"/>
      <c r="H33" s="60"/>
      <c r="I33" s="60">
        <f t="shared" si="26"/>
        <v>0</v>
      </c>
      <c r="J33" s="60"/>
      <c r="K33" s="60"/>
      <c r="L33" s="60"/>
      <c r="M33" s="61">
        <f t="shared" si="23"/>
        <v>0</v>
      </c>
      <c r="N33" s="61"/>
      <c r="O33" s="60"/>
      <c r="P33" s="60">
        <f t="shared" si="24"/>
        <v>0</v>
      </c>
      <c r="Q33" s="60"/>
      <c r="R33" s="60"/>
      <c r="S33" s="60">
        <f t="shared" si="27"/>
        <v>0</v>
      </c>
      <c r="T33" s="60"/>
      <c r="U33" s="60"/>
      <c r="V33" s="60"/>
      <c r="W33" s="60"/>
      <c r="X33" s="60">
        <f t="shared" si="11"/>
        <v>0</v>
      </c>
      <c r="Y33" s="60"/>
      <c r="Z33" s="60"/>
      <c r="AA33" s="60">
        <f t="shared" si="28"/>
        <v>0</v>
      </c>
      <c r="AB33" s="60"/>
      <c r="AC33" s="60"/>
      <c r="AD33" s="60">
        <f t="shared" si="29"/>
        <v>0</v>
      </c>
      <c r="AE33" s="60"/>
      <c r="AF33" s="60"/>
      <c r="AG33" s="60"/>
      <c r="AH33" s="60"/>
      <c r="AI33" s="60"/>
      <c r="AJ33" s="60"/>
      <c r="AK33" s="60"/>
      <c r="AL33" s="60">
        <f t="shared" si="25"/>
        <v>0</v>
      </c>
      <c r="AM33" s="60"/>
      <c r="AN33" s="60">
        <f t="shared" si="30"/>
        <v>0</v>
      </c>
      <c r="AO33" s="62">
        <f t="shared" si="12"/>
        <v>0</v>
      </c>
      <c r="AP33" s="62">
        <f t="shared" si="13"/>
        <v>0</v>
      </c>
      <c r="AQ33" s="112"/>
      <c r="AT33" s="23"/>
      <c r="AW33" s="23"/>
    </row>
    <row r="34" spans="6:49" s="17" customFormat="1" x14ac:dyDescent="0.25">
      <c r="F34" s="60"/>
      <c r="G34" s="60"/>
      <c r="H34" s="60"/>
      <c r="I34" s="60">
        <f t="shared" si="26"/>
        <v>0</v>
      </c>
      <c r="J34" s="60"/>
      <c r="K34" s="60"/>
      <c r="L34" s="60"/>
      <c r="M34" s="61">
        <f t="shared" si="23"/>
        <v>0</v>
      </c>
      <c r="N34" s="61"/>
      <c r="O34" s="60"/>
      <c r="P34" s="60">
        <f t="shared" si="24"/>
        <v>0</v>
      </c>
      <c r="Q34" s="60"/>
      <c r="R34" s="60"/>
      <c r="S34" s="60">
        <f t="shared" si="27"/>
        <v>0</v>
      </c>
      <c r="T34" s="60"/>
      <c r="U34" s="60"/>
      <c r="V34" s="60"/>
      <c r="W34" s="60"/>
      <c r="X34" s="60">
        <f t="shared" ref="X34:X41" si="31">W34*2</f>
        <v>0</v>
      </c>
      <c r="Y34" s="60"/>
      <c r="Z34" s="60"/>
      <c r="AA34" s="60">
        <f t="shared" si="28"/>
        <v>0</v>
      </c>
      <c r="AB34" s="60"/>
      <c r="AC34" s="60"/>
      <c r="AD34" s="60">
        <f t="shared" si="29"/>
        <v>0</v>
      </c>
      <c r="AE34" s="60"/>
      <c r="AF34" s="60"/>
      <c r="AG34" s="60"/>
      <c r="AH34" s="60"/>
      <c r="AI34" s="60"/>
      <c r="AJ34" s="60"/>
      <c r="AK34" s="60"/>
      <c r="AL34" s="60">
        <f t="shared" si="25"/>
        <v>0</v>
      </c>
      <c r="AM34" s="60"/>
      <c r="AN34" s="60">
        <f t="shared" si="30"/>
        <v>0</v>
      </c>
      <c r="AO34" s="62">
        <f t="shared" si="12"/>
        <v>0</v>
      </c>
      <c r="AP34" s="62">
        <f t="shared" si="13"/>
        <v>0</v>
      </c>
      <c r="AQ34" s="112"/>
      <c r="AT34" s="23"/>
      <c r="AW34" s="23"/>
    </row>
    <row r="35" spans="6:49" s="17" customFormat="1" x14ac:dyDescent="0.25">
      <c r="F35" s="60"/>
      <c r="G35" s="60"/>
      <c r="H35" s="60"/>
      <c r="I35" s="60">
        <f t="shared" si="26"/>
        <v>0</v>
      </c>
      <c r="J35" s="60"/>
      <c r="K35" s="60"/>
      <c r="L35" s="60"/>
      <c r="M35" s="61">
        <f t="shared" si="23"/>
        <v>0</v>
      </c>
      <c r="N35" s="61"/>
      <c r="O35" s="60"/>
      <c r="P35" s="60">
        <f t="shared" si="24"/>
        <v>0</v>
      </c>
      <c r="Q35" s="60"/>
      <c r="R35" s="60"/>
      <c r="S35" s="60">
        <f t="shared" si="27"/>
        <v>0</v>
      </c>
      <c r="T35" s="60"/>
      <c r="U35" s="60"/>
      <c r="V35" s="60"/>
      <c r="W35" s="60"/>
      <c r="X35" s="60">
        <f t="shared" si="31"/>
        <v>0</v>
      </c>
      <c r="Y35" s="60"/>
      <c r="Z35" s="60"/>
      <c r="AA35" s="60">
        <f t="shared" si="28"/>
        <v>0</v>
      </c>
      <c r="AB35" s="60"/>
      <c r="AC35" s="60"/>
      <c r="AD35" s="60">
        <f t="shared" si="29"/>
        <v>0</v>
      </c>
      <c r="AE35" s="60"/>
      <c r="AF35" s="60"/>
      <c r="AG35" s="60"/>
      <c r="AH35" s="60"/>
      <c r="AI35" s="60"/>
      <c r="AJ35" s="60"/>
      <c r="AK35" s="60"/>
      <c r="AL35" s="60">
        <f t="shared" si="25"/>
        <v>0</v>
      </c>
      <c r="AM35" s="60"/>
      <c r="AN35" s="60">
        <f t="shared" si="30"/>
        <v>0</v>
      </c>
      <c r="AO35" s="62">
        <f t="shared" si="12"/>
        <v>0</v>
      </c>
      <c r="AP35" s="62">
        <f t="shared" si="13"/>
        <v>0</v>
      </c>
      <c r="AQ35" s="112"/>
      <c r="AT35" s="23"/>
      <c r="AW35" s="23"/>
    </row>
    <row r="36" spans="6:49" s="17" customFormat="1" x14ac:dyDescent="0.25">
      <c r="F36" s="60"/>
      <c r="G36" s="60"/>
      <c r="H36" s="60"/>
      <c r="I36" s="60">
        <f t="shared" si="26"/>
        <v>0</v>
      </c>
      <c r="J36" s="60"/>
      <c r="K36" s="60"/>
      <c r="L36" s="60"/>
      <c r="M36" s="61">
        <f t="shared" si="23"/>
        <v>0</v>
      </c>
      <c r="N36" s="61"/>
      <c r="O36" s="60"/>
      <c r="P36" s="60">
        <f t="shared" si="24"/>
        <v>0</v>
      </c>
      <c r="Q36" s="60"/>
      <c r="R36" s="60"/>
      <c r="S36" s="60">
        <f t="shared" si="27"/>
        <v>0</v>
      </c>
      <c r="T36" s="60"/>
      <c r="U36" s="60"/>
      <c r="V36" s="60"/>
      <c r="W36" s="60"/>
      <c r="X36" s="60">
        <f t="shared" si="31"/>
        <v>0</v>
      </c>
      <c r="Y36" s="60"/>
      <c r="Z36" s="60"/>
      <c r="AA36" s="60">
        <f t="shared" si="28"/>
        <v>0</v>
      </c>
      <c r="AB36" s="60"/>
      <c r="AC36" s="60"/>
      <c r="AD36" s="60">
        <f t="shared" si="29"/>
        <v>0</v>
      </c>
      <c r="AE36" s="60"/>
      <c r="AF36" s="60"/>
      <c r="AG36" s="60"/>
      <c r="AH36" s="60"/>
      <c r="AI36" s="60"/>
      <c r="AJ36" s="60"/>
      <c r="AK36" s="60"/>
      <c r="AL36" s="60">
        <f t="shared" si="25"/>
        <v>0</v>
      </c>
      <c r="AM36" s="60"/>
      <c r="AN36" s="60">
        <f t="shared" si="30"/>
        <v>0</v>
      </c>
      <c r="AO36" s="62">
        <f t="shared" si="12"/>
        <v>0</v>
      </c>
      <c r="AP36" s="62">
        <f t="shared" si="13"/>
        <v>0</v>
      </c>
      <c r="AQ36" s="112"/>
      <c r="AT36" s="23"/>
      <c r="AW36" s="23"/>
    </row>
    <row r="37" spans="6:49" s="17" customFormat="1" x14ac:dyDescent="0.25">
      <c r="F37" s="60"/>
      <c r="G37" s="60"/>
      <c r="H37" s="60"/>
      <c r="I37" s="60">
        <f t="shared" si="26"/>
        <v>0</v>
      </c>
      <c r="J37" s="60"/>
      <c r="K37" s="60"/>
      <c r="L37" s="60"/>
      <c r="M37" s="61">
        <f t="shared" si="23"/>
        <v>0</v>
      </c>
      <c r="N37" s="61"/>
      <c r="O37" s="60"/>
      <c r="P37" s="60">
        <f t="shared" si="24"/>
        <v>0</v>
      </c>
      <c r="Q37" s="60"/>
      <c r="R37" s="60"/>
      <c r="S37" s="60">
        <f t="shared" si="27"/>
        <v>0</v>
      </c>
      <c r="T37" s="60"/>
      <c r="U37" s="60"/>
      <c r="V37" s="60"/>
      <c r="W37" s="60"/>
      <c r="X37" s="60">
        <f t="shared" si="31"/>
        <v>0</v>
      </c>
      <c r="Y37" s="60"/>
      <c r="Z37" s="60"/>
      <c r="AA37" s="60">
        <f t="shared" si="28"/>
        <v>0</v>
      </c>
      <c r="AB37" s="60"/>
      <c r="AC37" s="60"/>
      <c r="AD37" s="60">
        <f t="shared" si="29"/>
        <v>0</v>
      </c>
      <c r="AE37" s="60"/>
      <c r="AF37" s="60"/>
      <c r="AG37" s="60"/>
      <c r="AH37" s="60"/>
      <c r="AI37" s="60"/>
      <c r="AJ37" s="60"/>
      <c r="AK37" s="60"/>
      <c r="AL37" s="60">
        <f t="shared" si="25"/>
        <v>0</v>
      </c>
      <c r="AM37" s="60"/>
      <c r="AN37" s="60">
        <f t="shared" si="30"/>
        <v>0</v>
      </c>
      <c r="AO37" s="62">
        <f t="shared" si="12"/>
        <v>0</v>
      </c>
      <c r="AP37" s="62">
        <f t="shared" si="13"/>
        <v>0</v>
      </c>
      <c r="AQ37" s="112"/>
      <c r="AT37" s="23"/>
      <c r="AW37" s="23"/>
    </row>
    <row r="38" spans="6:49" s="17" customFormat="1" x14ac:dyDescent="0.25">
      <c r="F38" s="60"/>
      <c r="G38" s="60"/>
      <c r="H38" s="60"/>
      <c r="I38" s="60">
        <f t="shared" si="26"/>
        <v>0</v>
      </c>
      <c r="J38" s="60"/>
      <c r="K38" s="60"/>
      <c r="L38" s="60"/>
      <c r="M38" s="61">
        <f t="shared" si="23"/>
        <v>0</v>
      </c>
      <c r="N38" s="61"/>
      <c r="O38" s="60"/>
      <c r="P38" s="60">
        <f t="shared" si="24"/>
        <v>0</v>
      </c>
      <c r="Q38" s="60"/>
      <c r="R38" s="60"/>
      <c r="S38" s="60">
        <f t="shared" si="27"/>
        <v>0</v>
      </c>
      <c r="T38" s="60"/>
      <c r="U38" s="60"/>
      <c r="V38" s="60"/>
      <c r="W38" s="60"/>
      <c r="X38" s="60">
        <f t="shared" si="31"/>
        <v>0</v>
      </c>
      <c r="Y38" s="60"/>
      <c r="Z38" s="60"/>
      <c r="AA38" s="60">
        <f t="shared" si="28"/>
        <v>0</v>
      </c>
      <c r="AB38" s="60"/>
      <c r="AC38" s="60"/>
      <c r="AD38" s="60">
        <f t="shared" si="29"/>
        <v>0</v>
      </c>
      <c r="AE38" s="60"/>
      <c r="AF38" s="60"/>
      <c r="AG38" s="60"/>
      <c r="AH38" s="60"/>
      <c r="AI38" s="60"/>
      <c r="AJ38" s="60"/>
      <c r="AK38" s="60"/>
      <c r="AL38" s="60">
        <f t="shared" si="25"/>
        <v>0</v>
      </c>
      <c r="AM38" s="60"/>
      <c r="AN38" s="60">
        <f t="shared" si="30"/>
        <v>0</v>
      </c>
      <c r="AO38" s="62">
        <f t="shared" si="12"/>
        <v>0</v>
      </c>
      <c r="AP38" s="62">
        <f t="shared" si="13"/>
        <v>0</v>
      </c>
      <c r="AQ38" s="112"/>
      <c r="AT38" s="23"/>
      <c r="AW38" s="23"/>
    </row>
    <row r="39" spans="6:49" s="17" customFormat="1" x14ac:dyDescent="0.25">
      <c r="F39" s="60"/>
      <c r="G39" s="60"/>
      <c r="H39" s="60"/>
      <c r="I39" s="60">
        <f t="shared" si="26"/>
        <v>0</v>
      </c>
      <c r="J39" s="60"/>
      <c r="K39" s="60"/>
      <c r="L39" s="60"/>
      <c r="M39" s="61">
        <f t="shared" si="23"/>
        <v>0</v>
      </c>
      <c r="N39" s="61"/>
      <c r="O39" s="60"/>
      <c r="P39" s="60">
        <f t="shared" si="24"/>
        <v>0</v>
      </c>
      <c r="Q39" s="60"/>
      <c r="R39" s="60"/>
      <c r="S39" s="60">
        <f t="shared" si="27"/>
        <v>0</v>
      </c>
      <c r="T39" s="60"/>
      <c r="U39" s="60"/>
      <c r="V39" s="60"/>
      <c r="W39" s="60"/>
      <c r="X39" s="60">
        <f t="shared" si="31"/>
        <v>0</v>
      </c>
      <c r="Y39" s="60"/>
      <c r="Z39" s="60"/>
      <c r="AA39" s="60">
        <f t="shared" si="28"/>
        <v>0</v>
      </c>
      <c r="AB39" s="60"/>
      <c r="AC39" s="60"/>
      <c r="AD39" s="60">
        <f t="shared" si="29"/>
        <v>0</v>
      </c>
      <c r="AE39" s="60"/>
      <c r="AF39" s="60"/>
      <c r="AG39" s="60"/>
      <c r="AH39" s="60"/>
      <c r="AI39" s="60"/>
      <c r="AJ39" s="60"/>
      <c r="AK39" s="60"/>
      <c r="AL39" s="60">
        <f t="shared" si="25"/>
        <v>0</v>
      </c>
      <c r="AM39" s="60"/>
      <c r="AN39" s="60">
        <f t="shared" si="30"/>
        <v>0</v>
      </c>
      <c r="AO39" s="62">
        <f t="shared" si="12"/>
        <v>0</v>
      </c>
      <c r="AP39" s="62">
        <f t="shared" si="13"/>
        <v>0</v>
      </c>
      <c r="AQ39" s="112"/>
      <c r="AT39" s="23"/>
      <c r="AW39" s="23"/>
    </row>
    <row r="40" spans="6:49" s="17" customFormat="1" x14ac:dyDescent="0.25">
      <c r="F40" s="60"/>
      <c r="G40" s="60"/>
      <c r="H40" s="60"/>
      <c r="I40" s="60">
        <f t="shared" si="26"/>
        <v>0</v>
      </c>
      <c r="J40" s="60"/>
      <c r="K40" s="60"/>
      <c r="L40" s="60"/>
      <c r="M40" s="61">
        <f t="shared" si="23"/>
        <v>0</v>
      </c>
      <c r="N40" s="61"/>
      <c r="O40" s="60"/>
      <c r="P40" s="60">
        <f t="shared" si="24"/>
        <v>0</v>
      </c>
      <c r="Q40" s="60"/>
      <c r="R40" s="60"/>
      <c r="S40" s="60">
        <f t="shared" si="27"/>
        <v>0</v>
      </c>
      <c r="T40" s="60"/>
      <c r="U40" s="60"/>
      <c r="V40" s="60"/>
      <c r="W40" s="60"/>
      <c r="X40" s="60">
        <f t="shared" si="31"/>
        <v>0</v>
      </c>
      <c r="Y40" s="60"/>
      <c r="Z40" s="60"/>
      <c r="AA40" s="60">
        <f t="shared" si="28"/>
        <v>0</v>
      </c>
      <c r="AB40" s="60"/>
      <c r="AC40" s="60"/>
      <c r="AD40" s="60">
        <f t="shared" si="29"/>
        <v>0</v>
      </c>
      <c r="AE40" s="60"/>
      <c r="AF40" s="60"/>
      <c r="AG40" s="60"/>
      <c r="AH40" s="60"/>
      <c r="AI40" s="60"/>
      <c r="AJ40" s="60"/>
      <c r="AK40" s="60"/>
      <c r="AL40" s="60">
        <f t="shared" si="25"/>
        <v>0</v>
      </c>
      <c r="AM40" s="60"/>
      <c r="AN40" s="60">
        <f t="shared" si="30"/>
        <v>0</v>
      </c>
      <c r="AO40" s="62">
        <f t="shared" si="12"/>
        <v>0</v>
      </c>
      <c r="AP40" s="62">
        <f t="shared" si="13"/>
        <v>0</v>
      </c>
      <c r="AQ40" s="112"/>
      <c r="AT40" s="23"/>
      <c r="AW40" s="23"/>
    </row>
    <row r="41" spans="6:49" s="17" customFormat="1" x14ac:dyDescent="0.25">
      <c r="F41" s="60"/>
      <c r="G41" s="60"/>
      <c r="H41" s="60"/>
      <c r="I41" s="60">
        <f t="shared" si="26"/>
        <v>0</v>
      </c>
      <c r="J41" s="60"/>
      <c r="K41" s="60"/>
      <c r="L41" s="60"/>
      <c r="M41" s="61">
        <f t="shared" si="23"/>
        <v>0</v>
      </c>
      <c r="N41" s="61"/>
      <c r="O41" s="60"/>
      <c r="P41" s="60">
        <f t="shared" si="24"/>
        <v>0</v>
      </c>
      <c r="Q41" s="60"/>
      <c r="R41" s="60"/>
      <c r="S41" s="60">
        <f t="shared" si="27"/>
        <v>0</v>
      </c>
      <c r="T41" s="60"/>
      <c r="U41" s="60"/>
      <c r="V41" s="60"/>
      <c r="W41" s="60"/>
      <c r="X41" s="60">
        <f t="shared" si="31"/>
        <v>0</v>
      </c>
      <c r="Y41" s="60"/>
      <c r="Z41" s="60"/>
      <c r="AA41" s="60">
        <f t="shared" si="28"/>
        <v>0</v>
      </c>
      <c r="AB41" s="60"/>
      <c r="AC41" s="60"/>
      <c r="AD41" s="60">
        <f t="shared" si="29"/>
        <v>0</v>
      </c>
      <c r="AE41" s="60"/>
      <c r="AF41" s="60"/>
      <c r="AG41" s="60"/>
      <c r="AH41" s="60"/>
      <c r="AI41" s="60"/>
      <c r="AJ41" s="60"/>
      <c r="AK41" s="60"/>
      <c r="AL41" s="60">
        <f t="shared" si="25"/>
        <v>0</v>
      </c>
      <c r="AM41" s="60"/>
      <c r="AN41" s="60">
        <f t="shared" si="30"/>
        <v>0</v>
      </c>
      <c r="AO41" s="62">
        <f t="shared" si="12"/>
        <v>0</v>
      </c>
      <c r="AP41" s="62">
        <f t="shared" si="13"/>
        <v>0</v>
      </c>
      <c r="AQ41" s="112"/>
      <c r="AT41" s="23"/>
      <c r="AW41" s="23"/>
    </row>
    <row r="42" spans="6:49" s="17" customFormat="1" x14ac:dyDescent="0.25">
      <c r="F42" s="32"/>
      <c r="G42" s="32"/>
      <c r="H42" s="32"/>
      <c r="I42" s="32"/>
      <c r="J42" s="32"/>
      <c r="K42" s="32"/>
      <c r="L42" s="32"/>
      <c r="M42" s="47"/>
      <c r="N42" s="47"/>
      <c r="O42" s="32"/>
      <c r="P42" s="60">
        <f t="shared" si="24"/>
        <v>0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43"/>
      <c r="AP42" s="44"/>
      <c r="AQ42" s="112"/>
      <c r="AT42" s="23"/>
      <c r="AW42" s="23"/>
    </row>
    <row r="43" spans="6:49" s="17" customFormat="1" x14ac:dyDescent="0.25">
      <c r="F43" s="32"/>
      <c r="G43" s="32"/>
      <c r="H43" s="32"/>
      <c r="I43" s="32"/>
      <c r="J43" s="32"/>
      <c r="K43" s="32"/>
      <c r="L43" s="32"/>
      <c r="M43" s="47"/>
      <c r="N43" s="47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44"/>
      <c r="AQ43" s="112"/>
      <c r="AT43" s="23"/>
      <c r="AW43" s="23"/>
    </row>
    <row r="44" spans="6:49" s="17" customFormat="1" x14ac:dyDescent="0.25">
      <c r="F44" s="32"/>
      <c r="G44" s="32"/>
      <c r="H44" s="32"/>
      <c r="I44" s="32"/>
      <c r="J44" s="32"/>
      <c r="K44" s="32"/>
      <c r="L44" s="32"/>
      <c r="M44" s="47"/>
      <c r="N44" s="47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44"/>
      <c r="AQ44" s="112"/>
      <c r="AT44" s="23"/>
      <c r="AW44" s="23"/>
    </row>
    <row r="45" spans="6:49" s="17" customFormat="1" x14ac:dyDescent="0.25">
      <c r="F45" s="32"/>
      <c r="G45" s="32"/>
      <c r="H45" s="32"/>
      <c r="I45" s="32"/>
      <c r="J45" s="32"/>
      <c r="K45" s="32"/>
      <c r="L45" s="32"/>
      <c r="M45" s="47"/>
      <c r="N45" s="4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44"/>
      <c r="AQ45" s="112"/>
      <c r="AT45" s="23"/>
      <c r="AW45" s="23"/>
    </row>
    <row r="46" spans="6:49" s="17" customFormat="1" x14ac:dyDescent="0.25">
      <c r="F46" s="32"/>
      <c r="G46" s="32"/>
      <c r="H46" s="32"/>
      <c r="I46" s="32"/>
      <c r="J46" s="32"/>
      <c r="K46" s="32"/>
      <c r="L46" s="32"/>
      <c r="M46" s="47"/>
      <c r="N46" s="47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44"/>
      <c r="AQ46" s="112"/>
      <c r="AT46" s="23"/>
      <c r="AW46" s="23"/>
    </row>
    <row r="47" spans="6:49" s="17" customFormat="1" x14ac:dyDescent="0.25">
      <c r="F47" s="32"/>
      <c r="G47" s="32"/>
      <c r="H47" s="32"/>
      <c r="I47" s="32"/>
      <c r="J47" s="32"/>
      <c r="K47" s="32"/>
      <c r="L47" s="32"/>
      <c r="M47" s="47"/>
      <c r="N47" s="47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44"/>
      <c r="AQ47" s="112"/>
      <c r="AT47" s="23"/>
      <c r="AW47" s="23"/>
    </row>
    <row r="48" spans="6:49" s="17" customFormat="1" x14ac:dyDescent="0.25">
      <c r="F48" s="32"/>
      <c r="G48" s="32"/>
      <c r="H48" s="32"/>
      <c r="I48" s="32"/>
      <c r="J48" s="32"/>
      <c r="K48" s="32"/>
      <c r="L48" s="32"/>
      <c r="M48" s="47"/>
      <c r="N48" s="47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44"/>
      <c r="AQ48" s="112"/>
      <c r="AT48" s="23"/>
      <c r="AW48" s="23"/>
    </row>
    <row r="49" spans="6:49" s="17" customFormat="1" x14ac:dyDescent="0.25">
      <c r="F49" s="32"/>
      <c r="G49" s="32"/>
      <c r="H49" s="32"/>
      <c r="I49" s="32"/>
      <c r="J49" s="32"/>
      <c r="K49" s="32"/>
      <c r="L49" s="32"/>
      <c r="M49" s="47"/>
      <c r="N49" s="47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44"/>
      <c r="AQ49" s="112"/>
      <c r="AT49" s="23"/>
      <c r="AW49" s="23"/>
    </row>
    <row r="50" spans="6:49" s="17" customFormat="1" x14ac:dyDescent="0.25">
      <c r="F50" s="32"/>
      <c r="G50" s="32"/>
      <c r="H50" s="32"/>
      <c r="I50" s="32"/>
      <c r="J50" s="32"/>
      <c r="K50" s="32"/>
      <c r="L50" s="32"/>
      <c r="M50" s="47"/>
      <c r="N50" s="47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44"/>
      <c r="AQ50" s="112"/>
      <c r="AT50" s="23"/>
      <c r="AW50" s="23"/>
    </row>
    <row r="51" spans="6:49" s="17" customFormat="1" x14ac:dyDescent="0.25">
      <c r="F51" s="32"/>
      <c r="G51" s="32"/>
      <c r="H51" s="32"/>
      <c r="I51" s="32"/>
      <c r="J51" s="32"/>
      <c r="K51" s="32"/>
      <c r="L51" s="32"/>
      <c r="M51" s="47"/>
      <c r="N51" s="47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44"/>
      <c r="AQ51" s="112"/>
      <c r="AT51" s="23"/>
      <c r="AW51" s="23"/>
    </row>
    <row r="52" spans="6:49" s="17" customFormat="1" x14ac:dyDescent="0.25">
      <c r="F52" s="32"/>
      <c r="G52" s="32"/>
      <c r="H52" s="32"/>
      <c r="I52" s="32"/>
      <c r="J52" s="32"/>
      <c r="K52" s="32"/>
      <c r="L52" s="32"/>
      <c r="M52" s="47"/>
      <c r="N52" s="47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44"/>
      <c r="AQ52" s="112"/>
      <c r="AT52" s="23"/>
      <c r="AW52" s="23"/>
    </row>
    <row r="53" spans="6:49" s="17" customFormat="1" x14ac:dyDescent="0.25">
      <c r="F53" s="32"/>
      <c r="G53" s="32"/>
      <c r="H53" s="32"/>
      <c r="I53" s="32"/>
      <c r="J53" s="32"/>
      <c r="K53" s="32"/>
      <c r="L53" s="32"/>
      <c r="M53" s="47"/>
      <c r="N53" s="47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44"/>
      <c r="AQ53" s="112"/>
      <c r="AT53" s="23"/>
      <c r="AW53" s="23"/>
    </row>
    <row r="54" spans="6:49" s="17" customFormat="1" x14ac:dyDescent="0.25">
      <c r="F54" s="32"/>
      <c r="G54" s="32"/>
      <c r="H54" s="32"/>
      <c r="I54" s="32"/>
      <c r="J54" s="32"/>
      <c r="K54" s="32"/>
      <c r="L54" s="32"/>
      <c r="M54" s="47"/>
      <c r="N54" s="47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44"/>
      <c r="AQ54" s="112"/>
      <c r="AT54" s="23"/>
      <c r="AW54" s="23"/>
    </row>
    <row r="55" spans="6:49" s="17" customFormat="1" x14ac:dyDescent="0.25">
      <c r="F55" s="32"/>
      <c r="G55" s="32"/>
      <c r="H55" s="32"/>
      <c r="I55" s="32"/>
      <c r="J55" s="32"/>
      <c r="K55" s="32"/>
      <c r="L55" s="32"/>
      <c r="M55" s="47"/>
      <c r="N55" s="47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44"/>
      <c r="AQ55" s="112"/>
      <c r="AT55" s="23"/>
      <c r="AW55" s="23"/>
    </row>
    <row r="56" spans="6:49" s="17" customFormat="1" x14ac:dyDescent="0.25">
      <c r="F56" s="32"/>
      <c r="G56" s="32"/>
      <c r="H56" s="32"/>
      <c r="I56" s="32"/>
      <c r="J56" s="32"/>
      <c r="K56" s="32"/>
      <c r="L56" s="32"/>
      <c r="M56" s="47"/>
      <c r="N56" s="47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44"/>
      <c r="AQ56" s="112"/>
      <c r="AT56" s="23"/>
      <c r="AW56" s="23"/>
    </row>
    <row r="57" spans="6:49" s="17" customFormat="1" x14ac:dyDescent="0.25">
      <c r="F57" s="32"/>
      <c r="G57" s="32"/>
      <c r="H57" s="32"/>
      <c r="I57" s="32"/>
      <c r="J57" s="32"/>
      <c r="K57" s="32"/>
      <c r="L57" s="32"/>
      <c r="M57" s="47"/>
      <c r="N57" s="47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44"/>
      <c r="AQ57" s="112"/>
      <c r="AT57" s="23"/>
      <c r="AW57" s="23"/>
    </row>
    <row r="58" spans="6:49" s="17" customFormat="1" x14ac:dyDescent="0.25">
      <c r="F58" s="32"/>
      <c r="G58" s="32"/>
      <c r="H58" s="32"/>
      <c r="I58" s="32"/>
      <c r="J58" s="32"/>
      <c r="K58" s="32"/>
      <c r="L58" s="32"/>
      <c r="M58" s="47"/>
      <c r="N58" s="47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44"/>
      <c r="AQ58" s="112"/>
      <c r="AT58" s="23"/>
      <c r="AW58" s="23"/>
    </row>
    <row r="59" spans="6:49" s="17" customFormat="1" x14ac:dyDescent="0.25">
      <c r="F59" s="32"/>
      <c r="G59" s="32"/>
      <c r="H59" s="32"/>
      <c r="I59" s="32"/>
      <c r="J59" s="32"/>
      <c r="K59" s="32"/>
      <c r="L59" s="32"/>
      <c r="M59" s="47"/>
      <c r="N59" s="47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44"/>
      <c r="AQ59" s="112"/>
      <c r="AT59" s="23"/>
      <c r="AW59" s="23"/>
    </row>
    <row r="60" spans="6:49" s="17" customFormat="1" x14ac:dyDescent="0.25">
      <c r="F60" s="32"/>
      <c r="G60" s="32"/>
      <c r="H60" s="32"/>
      <c r="I60" s="32"/>
      <c r="J60" s="32"/>
      <c r="K60" s="32"/>
      <c r="L60" s="32"/>
      <c r="M60" s="47"/>
      <c r="N60" s="47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44"/>
      <c r="AQ60" s="112"/>
      <c r="AT60" s="23"/>
      <c r="AW60" s="23"/>
    </row>
    <row r="61" spans="6:49" s="17" customFormat="1" x14ac:dyDescent="0.25">
      <c r="F61" s="32"/>
      <c r="G61" s="32"/>
      <c r="H61" s="32"/>
      <c r="I61" s="32"/>
      <c r="J61" s="32"/>
      <c r="K61" s="32"/>
      <c r="L61" s="32"/>
      <c r="M61" s="47"/>
      <c r="N61" s="47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44"/>
      <c r="AQ61" s="112"/>
      <c r="AT61" s="23"/>
      <c r="AW61" s="23"/>
    </row>
    <row r="62" spans="6:49" s="17" customFormat="1" x14ac:dyDescent="0.25">
      <c r="F62" s="32"/>
      <c r="G62" s="32"/>
      <c r="H62" s="32"/>
      <c r="I62" s="32"/>
      <c r="J62" s="32"/>
      <c r="K62" s="32"/>
      <c r="L62" s="32"/>
      <c r="M62" s="47"/>
      <c r="N62" s="47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44"/>
      <c r="AQ62" s="112"/>
      <c r="AT62" s="23"/>
      <c r="AW62" s="23"/>
    </row>
    <row r="63" spans="6:49" x14ac:dyDescent="0.25">
      <c r="M63" s="48"/>
      <c r="N63" s="48"/>
      <c r="AT63" s="23"/>
    </row>
    <row r="64" spans="6:49" x14ac:dyDescent="0.25">
      <c r="M64" s="48"/>
      <c r="N64" s="48"/>
      <c r="AT64" s="23"/>
    </row>
    <row r="65" spans="13:46" x14ac:dyDescent="0.25">
      <c r="M65" s="48"/>
      <c r="N65" s="48"/>
      <c r="AT65" s="23"/>
    </row>
    <row r="66" spans="13:46" x14ac:dyDescent="0.25">
      <c r="M66" s="48"/>
      <c r="N66" s="48"/>
      <c r="AT66" s="23"/>
    </row>
    <row r="67" spans="13:46" x14ac:dyDescent="0.25">
      <c r="M67" s="48"/>
      <c r="N67" s="48"/>
      <c r="AT67" s="23"/>
    </row>
    <row r="68" spans="13:46" x14ac:dyDescent="0.25">
      <c r="M68" s="48"/>
      <c r="N68" s="48"/>
      <c r="AT68" s="23"/>
    </row>
    <row r="69" spans="13:46" x14ac:dyDescent="0.25">
      <c r="M69" s="48">
        <f t="shared" ref="M69:M77" si="32">H69*2</f>
        <v>0</v>
      </c>
      <c r="N69" s="48"/>
      <c r="R69" s="2">
        <f t="shared" ref="R69:R83" si="33">Q69*2</f>
        <v>0</v>
      </c>
      <c r="AL69" s="2">
        <f t="shared" ref="AL69:AL85" si="34">AK69*2</f>
        <v>0</v>
      </c>
      <c r="AO69" s="2" t="e">
        <f>F69+G69+M69+J69+K69+L69+#REF!+P69+R69+S69+T69+#REF!+V69+AI69+AJ69+AL69+#REF!</f>
        <v>#REF!</v>
      </c>
      <c r="AT69" s="23">
        <f t="shared" ref="AT69:AT76" si="35">AQ69+AR69+AS69</f>
        <v>0</v>
      </c>
    </row>
    <row r="70" spans="13:46" x14ac:dyDescent="0.25">
      <c r="M70" s="48">
        <f t="shared" si="32"/>
        <v>0</v>
      </c>
      <c r="N70" s="48"/>
      <c r="R70" s="2">
        <f t="shared" si="33"/>
        <v>0</v>
      </c>
      <c r="AL70" s="2">
        <f t="shared" si="34"/>
        <v>0</v>
      </c>
      <c r="AO70" s="2" t="e">
        <f>F70+G70+M70+J70+K70+L70+#REF!+P70+R70+S70+T70+#REF!+V70+AI70+AJ70+AL70+#REF!</f>
        <v>#REF!</v>
      </c>
      <c r="AT70" s="23">
        <f t="shared" si="35"/>
        <v>0</v>
      </c>
    </row>
    <row r="71" spans="13:46" x14ac:dyDescent="0.25">
      <c r="M71" s="48">
        <f t="shared" si="32"/>
        <v>0</v>
      </c>
      <c r="N71" s="48"/>
      <c r="R71" s="2">
        <f t="shared" si="33"/>
        <v>0</v>
      </c>
      <c r="AL71" s="2">
        <f t="shared" si="34"/>
        <v>0</v>
      </c>
      <c r="AO71" s="2" t="e">
        <f>F71+G71+M71+J71+K71+L71+#REF!+P71+R71+S71+T71+#REF!+V71+AI71+AJ71+AL71+#REF!</f>
        <v>#REF!</v>
      </c>
      <c r="AT71" s="23">
        <f t="shared" si="35"/>
        <v>0</v>
      </c>
    </row>
    <row r="72" spans="13:46" x14ac:dyDescent="0.25">
      <c r="M72" s="48">
        <f t="shared" si="32"/>
        <v>0</v>
      </c>
      <c r="N72" s="48"/>
      <c r="R72" s="2">
        <f t="shared" si="33"/>
        <v>0</v>
      </c>
      <c r="AL72" s="2">
        <f t="shared" si="34"/>
        <v>0</v>
      </c>
      <c r="AO72" s="2" t="e">
        <f>F72+G72+M72+J72+K72+L72+#REF!+P72+R72+S72+T72+#REF!+V72+AI72+AJ72+AL72+#REF!</f>
        <v>#REF!</v>
      </c>
      <c r="AT72" s="23">
        <f t="shared" si="35"/>
        <v>0</v>
      </c>
    </row>
    <row r="73" spans="13:46" x14ac:dyDescent="0.25">
      <c r="M73" s="48">
        <f t="shared" si="32"/>
        <v>0</v>
      </c>
      <c r="N73" s="48"/>
      <c r="R73" s="2">
        <f t="shared" si="33"/>
        <v>0</v>
      </c>
      <c r="AL73" s="2">
        <f t="shared" si="34"/>
        <v>0</v>
      </c>
      <c r="AO73" s="2" t="e">
        <f>F73+G73+M73+J73+K73+L73+#REF!+P73+R73+S73+T73+#REF!+V73+AI73+AJ73+AL73+#REF!</f>
        <v>#REF!</v>
      </c>
      <c r="AT73" s="23">
        <f t="shared" si="35"/>
        <v>0</v>
      </c>
    </row>
    <row r="74" spans="13:46" x14ac:dyDescent="0.25">
      <c r="M74" s="48">
        <f t="shared" si="32"/>
        <v>0</v>
      </c>
      <c r="N74" s="48"/>
      <c r="R74" s="2">
        <f t="shared" si="33"/>
        <v>0</v>
      </c>
      <c r="AL74" s="2">
        <f t="shared" si="34"/>
        <v>0</v>
      </c>
      <c r="AO74" s="2" t="e">
        <f>F74+G74+M74+J74+K74+L74+#REF!+P74+R74+S74+T74+#REF!+V74+AI74+AJ74+AL74+#REF!</f>
        <v>#REF!</v>
      </c>
      <c r="AT74" s="23">
        <f t="shared" si="35"/>
        <v>0</v>
      </c>
    </row>
    <row r="75" spans="13:46" x14ac:dyDescent="0.25">
      <c r="M75" s="48">
        <f t="shared" si="32"/>
        <v>0</v>
      </c>
      <c r="N75" s="48"/>
      <c r="R75" s="2">
        <f t="shared" si="33"/>
        <v>0</v>
      </c>
      <c r="AL75" s="2">
        <f t="shared" si="34"/>
        <v>0</v>
      </c>
      <c r="AO75" s="2" t="e">
        <f>F75+G75+M75+J75+K75+L75+#REF!+P75+R75+S75+T75+#REF!+V75+AI75+AJ75+AL75+#REF!</f>
        <v>#REF!</v>
      </c>
      <c r="AT75" s="23">
        <f t="shared" si="35"/>
        <v>0</v>
      </c>
    </row>
    <row r="76" spans="13:46" x14ac:dyDescent="0.25">
      <c r="M76" s="48">
        <f t="shared" si="32"/>
        <v>0</v>
      </c>
      <c r="N76" s="48"/>
      <c r="R76" s="2">
        <f t="shared" si="33"/>
        <v>0</v>
      </c>
      <c r="AL76" s="2">
        <f t="shared" si="34"/>
        <v>0</v>
      </c>
      <c r="AO76" s="2" t="e">
        <f>F76+G76+M76+J76+K76+L76+#REF!+P76+R76+S76+T76+#REF!+V76+AI76+AJ76+AL76+#REF!</f>
        <v>#REF!</v>
      </c>
      <c r="AT76" s="23">
        <f t="shared" si="35"/>
        <v>0</v>
      </c>
    </row>
    <row r="77" spans="13:46" x14ac:dyDescent="0.25">
      <c r="M77" s="48">
        <f t="shared" si="32"/>
        <v>0</v>
      </c>
      <c r="N77" s="48"/>
      <c r="R77" s="2">
        <f t="shared" si="33"/>
        <v>0</v>
      </c>
      <c r="AL77" s="2">
        <f t="shared" si="34"/>
        <v>0</v>
      </c>
      <c r="AO77" s="2" t="e">
        <f>F77+G77+M77+J77+K77+L77+#REF!+P77+R77+S77+T77+#REF!+V77+AI77+AJ77+AL77+#REF!</f>
        <v>#REF!</v>
      </c>
    </row>
    <row r="78" spans="13:46" x14ac:dyDescent="0.25">
      <c r="M78" s="48"/>
      <c r="N78" s="48"/>
      <c r="R78" s="2">
        <f t="shared" si="33"/>
        <v>0</v>
      </c>
      <c r="AL78" s="2">
        <f t="shared" si="34"/>
        <v>0</v>
      </c>
      <c r="AO78" s="2" t="e">
        <f>F78+G78+M78+J78+K78+L78+#REF!+P78+R78+S78+T78+#REF!+V78+AI78+AJ78+AL78+#REF!</f>
        <v>#REF!</v>
      </c>
    </row>
    <row r="79" spans="13:46" x14ac:dyDescent="0.25">
      <c r="R79" s="2">
        <f t="shared" si="33"/>
        <v>0</v>
      </c>
      <c r="AL79" s="2">
        <f t="shared" si="34"/>
        <v>0</v>
      </c>
      <c r="AO79" s="2" t="e">
        <f>F79+G79+M79+J79+K79+L79+#REF!+P79+R79+S79+T79+#REF!+V79+AI79+AJ79+AL79+#REF!</f>
        <v>#REF!</v>
      </c>
    </row>
    <row r="80" spans="13:46" x14ac:dyDescent="0.25">
      <c r="R80" s="2">
        <f t="shared" si="33"/>
        <v>0</v>
      </c>
      <c r="AL80" s="2">
        <f t="shared" si="34"/>
        <v>0</v>
      </c>
      <c r="AO80" s="2" t="e">
        <f>F80+G80+M80+J80+K80+L80+#REF!+P80+R80+S80+T80+#REF!+V80+AI80+AJ80+AL80+#REF!</f>
        <v>#REF!</v>
      </c>
    </row>
    <row r="81" spans="18:41" x14ac:dyDescent="0.25">
      <c r="R81" s="2">
        <f t="shared" si="33"/>
        <v>0</v>
      </c>
      <c r="AL81" s="2">
        <f t="shared" si="34"/>
        <v>0</v>
      </c>
      <c r="AO81" s="2" t="e">
        <f>F81+G81+M81+J81+K81+L81+#REF!+P81+R81+S81+T81+#REF!+V81+AI81+AJ81+AL81+#REF!</f>
        <v>#REF!</v>
      </c>
    </row>
    <row r="82" spans="18:41" x14ac:dyDescent="0.25">
      <c r="R82" s="2">
        <f t="shared" si="33"/>
        <v>0</v>
      </c>
      <c r="AL82" s="2">
        <f t="shared" si="34"/>
        <v>0</v>
      </c>
      <c r="AO82" s="2" t="e">
        <f>F82+G82+M82+J82+K82+L82+#REF!+P82+R82+S82+T82+#REF!+V82+AI82+AJ82+AL82+#REF!</f>
        <v>#REF!</v>
      </c>
    </row>
    <row r="83" spans="18:41" x14ac:dyDescent="0.25">
      <c r="R83" s="2">
        <f t="shared" si="33"/>
        <v>0</v>
      </c>
      <c r="AL83" s="2">
        <f t="shared" si="34"/>
        <v>0</v>
      </c>
      <c r="AO83" s="2" t="e">
        <f>F83+G83+M83+J83+K83+L83+#REF!+P83+R83+S83+T83+#REF!+V83+AI83+AJ83+AL83+#REF!</f>
        <v>#REF!</v>
      </c>
    </row>
    <row r="84" spans="18:41" x14ac:dyDescent="0.25">
      <c r="AL84" s="2">
        <f t="shared" si="34"/>
        <v>0</v>
      </c>
      <c r="AO84" s="2" t="e">
        <f>F84+G84+M84+J84+K84+L84+#REF!+P84+R84+S84+T84+#REF!+V84+AI84+AJ84+AL84+#REF!</f>
        <v>#REF!</v>
      </c>
    </row>
    <row r="85" spans="18:41" x14ac:dyDescent="0.25">
      <c r="AL85" s="2">
        <f t="shared" si="34"/>
        <v>0</v>
      </c>
      <c r="AO85" s="2" t="e">
        <f>F85+G85+M85+J85+K85+L85+#REF!+P85+R85+S85+T85+#REF!+V85+AI85+AJ85+AL85+#REF!</f>
        <v>#REF!</v>
      </c>
    </row>
    <row r="86" spans="18:41" x14ac:dyDescent="0.25">
      <c r="AO86" s="2" t="e">
        <f>F86+G86+M86+J86+K86+L86+#REF!+P86+R86+S86+T86+#REF!+V86+AI86+AJ86+AL86+#REF!</f>
        <v>#REF!</v>
      </c>
    </row>
  </sheetData>
  <sortState ref="A13:AP19">
    <sortCondition descending="1" ref="AP13:AP19"/>
  </sortState>
  <dataValidations disablePrompts="1" count="1">
    <dataValidation type="list" allowBlank="1" showInputMessage="1" showErrorMessage="1" sqref="L1">
      <formula1>"PROGRESSIVE,FINAL"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0" verticalDpi="0" r:id="rId1"/>
  <headerFooter>
    <oddHeader>&amp;L&amp;G&amp;C2017 Grace Lutheran Express Quaifier
DRESSAGE&amp;R&amp;G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92"/>
  <sheetViews>
    <sheetView zoomScale="75" zoomScaleNormal="75" workbookViewId="0">
      <selection activeCell="AO16" sqref="A14:AO16"/>
    </sheetView>
  </sheetViews>
  <sheetFormatPr defaultColWidth="5.7109375" defaultRowHeight="15" x14ac:dyDescent="0.25"/>
  <cols>
    <col min="1" max="1" width="18.42578125" style="10" customWidth="1"/>
    <col min="2" max="2" width="5.7109375" style="10"/>
    <col min="3" max="3" width="19.7109375" style="10" customWidth="1"/>
    <col min="4" max="4" width="29" style="10" customWidth="1"/>
    <col min="5" max="5" width="5" style="10" customWidth="1"/>
    <col min="6" max="8" width="5.7109375" style="2"/>
    <col min="9" max="9" width="5.7109375" style="2" hidden="1" customWidth="1"/>
    <col min="10" max="10" width="5.7109375" style="2"/>
    <col min="11" max="11" width="5.7109375" style="2" hidden="1" customWidth="1"/>
    <col min="12" max="12" width="5.7109375" style="2"/>
    <col min="13" max="13" width="5.7109375" style="45" customWidth="1"/>
    <col min="14" max="14" width="5.7109375" style="45"/>
    <col min="15" max="15" width="5.7109375" style="2"/>
    <col min="16" max="16" width="5.7109375" style="2" hidden="1" customWidth="1"/>
    <col min="17" max="18" width="5.7109375" style="2"/>
    <col min="19" max="19" width="5.7109375" style="2" hidden="1" customWidth="1"/>
    <col min="20" max="25" width="5.7109375" style="2"/>
    <col min="26" max="26" width="5.7109375" style="2" hidden="1" customWidth="1"/>
    <col min="27" max="35" width="5.7109375" style="2"/>
    <col min="36" max="36" width="5.7109375" style="2" hidden="1" customWidth="1"/>
    <col min="37" max="37" width="5.7109375" style="2"/>
    <col min="38" max="38" width="5.7109375" style="2" hidden="1" customWidth="1"/>
    <col min="39" max="39" width="7.7109375" style="2" customWidth="1"/>
    <col min="40" max="40" width="10.28515625" style="41" customWidth="1"/>
    <col min="41" max="41" width="6.7109375" style="23" customWidth="1"/>
    <col min="42" max="42" width="8.5703125" style="10" customWidth="1"/>
    <col min="43" max="43" width="11.5703125" style="17" customWidth="1"/>
    <col min="44" max="44" width="9.7109375" style="17" customWidth="1"/>
    <col min="45" max="45" width="5.7109375" style="17"/>
    <col min="46" max="46" width="7.85546875" style="17" customWidth="1"/>
    <col min="47" max="47" width="8.5703125" style="15" customWidth="1"/>
    <col min="48" max="107" width="5.7109375" style="17"/>
    <col min="108" max="16384" width="5.7109375" style="10"/>
  </cols>
  <sheetData>
    <row r="1" spans="1:47" ht="15.75" x14ac:dyDescent="0.25">
      <c r="A1" s="148" t="s">
        <v>45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</row>
    <row r="2" spans="1:47" x14ac:dyDescent="0.25">
      <c r="A2" s="149" t="s">
        <v>141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</row>
    <row r="3" spans="1:47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</row>
    <row r="4" spans="1:47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</row>
    <row r="5" spans="1:47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</row>
    <row r="6" spans="1:47" x14ac:dyDescent="0.25">
      <c r="D6" s="3"/>
      <c r="E6" s="4"/>
      <c r="F6" s="9"/>
      <c r="G6" s="10"/>
    </row>
    <row r="7" spans="1:47" x14ac:dyDescent="0.25">
      <c r="D7" s="5"/>
      <c r="E7" s="4"/>
      <c r="F7" s="9"/>
      <c r="G7" s="1"/>
    </row>
    <row r="8" spans="1:47" x14ac:dyDescent="0.25">
      <c r="B8" s="6"/>
      <c r="C8" s="7"/>
      <c r="D8" s="8" t="s">
        <v>14</v>
      </c>
      <c r="E8" s="4" t="str">
        <f>IF(TRIM('[1]Start List'!$F$4)&lt;&gt;"","C","")</f>
        <v>C</v>
      </c>
      <c r="F8" s="9"/>
      <c r="G8" s="1"/>
    </row>
    <row r="9" spans="1:47" x14ac:dyDescent="0.25">
      <c r="B9" s="6"/>
      <c r="C9" s="7"/>
      <c r="D9" s="8"/>
      <c r="E9" s="27"/>
      <c r="F9" s="28"/>
      <c r="G9" s="1"/>
    </row>
    <row r="10" spans="1:47" x14ac:dyDescent="0.25">
      <c r="B10" s="6"/>
      <c r="C10" s="7"/>
      <c r="D10" s="8"/>
      <c r="E10" s="27"/>
      <c r="F10" s="28"/>
      <c r="G10" s="1"/>
    </row>
    <row r="11" spans="1:47" x14ac:dyDescent="0.25">
      <c r="E11" s="27"/>
      <c r="F11" s="28"/>
      <c r="G11" s="1"/>
    </row>
    <row r="12" spans="1:47" s="26" customFormat="1" x14ac:dyDescent="0.25">
      <c r="A12" s="26" t="s">
        <v>0</v>
      </c>
      <c r="C12" s="26" t="s">
        <v>1</v>
      </c>
      <c r="D12" s="26" t="s">
        <v>2</v>
      </c>
      <c r="F12" s="122"/>
      <c r="G12" s="123"/>
      <c r="H12" s="60"/>
      <c r="I12" s="60"/>
      <c r="J12" s="60"/>
      <c r="K12" s="60"/>
      <c r="L12" s="60"/>
      <c r="M12" s="69"/>
      <c r="N12" s="69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0"/>
      <c r="AO12" s="26" t="s">
        <v>15</v>
      </c>
      <c r="AU12" s="25"/>
    </row>
    <row r="13" spans="1:47" s="17" customFormat="1" x14ac:dyDescent="0.25">
      <c r="E13" s="24"/>
      <c r="F13" s="56">
        <v>1</v>
      </c>
      <c r="G13" s="56">
        <v>2</v>
      </c>
      <c r="H13" s="56">
        <v>3</v>
      </c>
      <c r="I13" s="56">
        <v>4</v>
      </c>
      <c r="J13" s="56" t="s">
        <v>162</v>
      </c>
      <c r="K13" s="56">
        <v>5</v>
      </c>
      <c r="L13" s="56" t="s">
        <v>107</v>
      </c>
      <c r="M13" s="57">
        <v>6</v>
      </c>
      <c r="N13" s="57">
        <v>7</v>
      </c>
      <c r="O13" s="56" t="s">
        <v>38</v>
      </c>
      <c r="P13" s="56">
        <v>8</v>
      </c>
      <c r="Q13" s="56">
        <v>9</v>
      </c>
      <c r="R13" s="56">
        <v>10</v>
      </c>
      <c r="S13" s="56">
        <v>11</v>
      </c>
      <c r="T13" s="56" t="s">
        <v>163</v>
      </c>
      <c r="U13" s="56">
        <v>12</v>
      </c>
      <c r="V13" s="56">
        <v>13</v>
      </c>
      <c r="W13" s="56">
        <v>14</v>
      </c>
      <c r="X13" s="56">
        <v>15</v>
      </c>
      <c r="Y13" s="56" t="s">
        <v>191</v>
      </c>
      <c r="Z13" s="56">
        <v>16</v>
      </c>
      <c r="AA13" s="56">
        <v>17</v>
      </c>
      <c r="AB13" s="56">
        <v>18</v>
      </c>
      <c r="AC13" s="56">
        <v>19</v>
      </c>
      <c r="AD13" s="56">
        <v>20</v>
      </c>
      <c r="AE13" s="56">
        <v>21</v>
      </c>
      <c r="AF13" s="56">
        <v>22</v>
      </c>
      <c r="AG13" s="56" t="s">
        <v>3</v>
      </c>
      <c r="AH13" s="58" t="s">
        <v>4</v>
      </c>
      <c r="AI13" s="58" t="s">
        <v>11</v>
      </c>
      <c r="AJ13" s="58" t="s">
        <v>5</v>
      </c>
      <c r="AK13" s="56" t="s">
        <v>12</v>
      </c>
      <c r="AL13" s="58" t="s">
        <v>6</v>
      </c>
      <c r="AM13" s="56" t="s">
        <v>31</v>
      </c>
      <c r="AN13" s="59" t="s">
        <v>27</v>
      </c>
      <c r="AO13" s="23"/>
      <c r="AR13" s="23"/>
      <c r="AU13" s="23"/>
    </row>
    <row r="14" spans="1:47" s="17" customFormat="1" x14ac:dyDescent="0.25">
      <c r="A14" s="26" t="s">
        <v>190</v>
      </c>
      <c r="E14" s="31"/>
      <c r="F14" s="60"/>
      <c r="G14" s="60"/>
      <c r="H14" s="60"/>
      <c r="I14" s="60">
        <f>J14*2</f>
        <v>0</v>
      </c>
      <c r="J14" s="60"/>
      <c r="K14" s="60">
        <f>L14*2</f>
        <v>0</v>
      </c>
      <c r="L14" s="60"/>
      <c r="M14" s="61"/>
      <c r="N14" s="61"/>
      <c r="O14" s="60"/>
      <c r="P14" s="60">
        <f>O14*2</f>
        <v>0</v>
      </c>
      <c r="Q14" s="60"/>
      <c r="R14" s="60"/>
      <c r="S14" s="60">
        <f>T14*2</f>
        <v>0</v>
      </c>
      <c r="T14" s="60"/>
      <c r="U14" s="60"/>
      <c r="V14" s="60"/>
      <c r="W14" s="60"/>
      <c r="X14" s="60"/>
      <c r="Y14" s="60"/>
      <c r="Z14" s="60">
        <f>Y14*2</f>
        <v>0</v>
      </c>
      <c r="AA14" s="60"/>
      <c r="AB14" s="60"/>
      <c r="AC14" s="60"/>
      <c r="AD14" s="60"/>
      <c r="AE14" s="60"/>
      <c r="AF14" s="60"/>
      <c r="AG14" s="60"/>
      <c r="AH14" s="60"/>
      <c r="AI14" s="60"/>
      <c r="AJ14" s="60">
        <f>AI14*2</f>
        <v>0</v>
      </c>
      <c r="AK14" s="60"/>
      <c r="AL14" s="60">
        <f>AK14*2</f>
        <v>0</v>
      </c>
      <c r="AM14" s="62">
        <f>F14+G14+H14+I14+K14+M14+N14+P14+Q14+R14+S14+U14+V14+W14+X14+Z14+AA14+AB14+AC14+AD14+AE14+AF14+AG14+AH14+AJ14+AL14</f>
        <v>0</v>
      </c>
      <c r="AN14" s="62">
        <f>(AM14/330)*100</f>
        <v>0</v>
      </c>
      <c r="AO14" s="23"/>
      <c r="AR14" s="23"/>
      <c r="AU14" s="23"/>
    </row>
    <row r="15" spans="1:47" s="17" customFormat="1" x14ac:dyDescent="0.25">
      <c r="A15" s="12" t="s">
        <v>156</v>
      </c>
      <c r="B15" s="12">
        <v>6932</v>
      </c>
      <c r="C15" s="12" t="s">
        <v>187</v>
      </c>
      <c r="D15" s="12"/>
      <c r="E15" s="31"/>
      <c r="F15" s="60">
        <v>7</v>
      </c>
      <c r="G15" s="60">
        <v>6.5</v>
      </c>
      <c r="H15" s="60">
        <v>6.5</v>
      </c>
      <c r="I15" s="60">
        <f t="shared" ref="I15:I47" si="0">J15*2</f>
        <v>12</v>
      </c>
      <c r="J15" s="60">
        <v>6</v>
      </c>
      <c r="K15" s="60">
        <f t="shared" ref="K15:K47" si="1">L15*2</f>
        <v>12</v>
      </c>
      <c r="L15" s="60">
        <v>6</v>
      </c>
      <c r="M15" s="61">
        <v>5.5</v>
      </c>
      <c r="N15" s="61">
        <v>6</v>
      </c>
      <c r="O15" s="60">
        <v>7</v>
      </c>
      <c r="P15" s="60">
        <f t="shared" ref="P15:P48" si="2">O15*2</f>
        <v>14</v>
      </c>
      <c r="Q15" s="60">
        <v>7</v>
      </c>
      <c r="R15" s="60">
        <v>8.5</v>
      </c>
      <c r="S15" s="60">
        <f t="shared" ref="S15:S47" si="3">T15*2</f>
        <v>8</v>
      </c>
      <c r="T15" s="60">
        <v>4</v>
      </c>
      <c r="U15" s="60">
        <v>7</v>
      </c>
      <c r="V15" s="60">
        <v>7</v>
      </c>
      <c r="W15" s="60">
        <v>6.5</v>
      </c>
      <c r="X15" s="60">
        <v>7.5</v>
      </c>
      <c r="Y15" s="60">
        <v>5.5</v>
      </c>
      <c r="Z15" s="60">
        <f>Y15*2</f>
        <v>11</v>
      </c>
      <c r="AA15" s="60">
        <v>7.5</v>
      </c>
      <c r="AB15" s="60">
        <v>8</v>
      </c>
      <c r="AC15" s="60">
        <v>7</v>
      </c>
      <c r="AD15" s="60">
        <v>6.5</v>
      </c>
      <c r="AE15" s="60">
        <v>6</v>
      </c>
      <c r="AF15" s="60">
        <v>6.5</v>
      </c>
      <c r="AG15" s="60">
        <v>7</v>
      </c>
      <c r="AH15" s="60">
        <v>7</v>
      </c>
      <c r="AI15" s="60">
        <v>6</v>
      </c>
      <c r="AJ15" s="60">
        <f t="shared" ref="AJ15:AJ47" si="4">AI15*2</f>
        <v>12</v>
      </c>
      <c r="AK15" s="60">
        <v>7</v>
      </c>
      <c r="AL15" s="60">
        <f t="shared" ref="AL15:AL47" si="5">AK15*2</f>
        <v>14</v>
      </c>
      <c r="AM15" s="62">
        <f t="shared" ref="AM15:AM47" si="6">F15+G15+H15+I15+K15+M15+N15+P15+Q15+R15+S15+U15+V15+W15+X15+Z15+AA15+AB15+AC15+AD15+AE15+AF15+AG15+AH15+AJ15+AL15</f>
        <v>213.5</v>
      </c>
      <c r="AN15" s="62">
        <f t="shared" ref="AN15:AN47" si="7">(AM15/330)*100</f>
        <v>64.696969696969703</v>
      </c>
      <c r="AO15" s="23">
        <v>1</v>
      </c>
      <c r="AR15" s="23"/>
      <c r="AU15" s="23"/>
    </row>
    <row r="16" spans="1:47" s="17" customFormat="1" x14ac:dyDescent="0.25">
      <c r="A16" s="12" t="s">
        <v>188</v>
      </c>
      <c r="B16" s="12">
        <v>5689</v>
      </c>
      <c r="C16" s="12" t="s">
        <v>189</v>
      </c>
      <c r="D16" s="60"/>
      <c r="E16" s="33"/>
      <c r="F16" s="60" t="s">
        <v>204</v>
      </c>
      <c r="G16" s="60"/>
      <c r="H16" s="60"/>
      <c r="I16" s="60">
        <f t="shared" si="0"/>
        <v>0</v>
      </c>
      <c r="J16" s="60"/>
      <c r="K16" s="60">
        <f t="shared" si="1"/>
        <v>0</v>
      </c>
      <c r="L16" s="60"/>
      <c r="M16" s="61"/>
      <c r="N16" s="61"/>
      <c r="O16" s="60"/>
      <c r="P16" s="60">
        <f t="shared" si="2"/>
        <v>0</v>
      </c>
      <c r="Q16" s="60"/>
      <c r="R16" s="60"/>
      <c r="S16" s="60">
        <f t="shared" si="3"/>
        <v>0</v>
      </c>
      <c r="T16" s="60"/>
      <c r="U16" s="60"/>
      <c r="V16" s="60"/>
      <c r="W16" s="60"/>
      <c r="X16" s="60"/>
      <c r="Y16" s="60"/>
      <c r="Z16" s="60">
        <f t="shared" ref="Z16:Z47" si="8">Y16*2</f>
        <v>0</v>
      </c>
      <c r="AA16" s="60"/>
      <c r="AB16" s="60"/>
      <c r="AC16" s="60"/>
      <c r="AD16" s="60"/>
      <c r="AE16" s="60"/>
      <c r="AF16" s="60"/>
      <c r="AG16" s="60"/>
      <c r="AH16" s="60"/>
      <c r="AI16" s="60"/>
      <c r="AJ16" s="60">
        <f t="shared" si="4"/>
        <v>0</v>
      </c>
      <c r="AK16" s="60"/>
      <c r="AL16" s="60">
        <f t="shared" si="5"/>
        <v>0</v>
      </c>
      <c r="AM16" s="62"/>
      <c r="AN16" s="62"/>
      <c r="AO16" s="23"/>
      <c r="AR16" s="23"/>
      <c r="AU16" s="23"/>
    </row>
    <row r="17" spans="1:47" s="17" customFormat="1" x14ac:dyDescent="0.25">
      <c r="A17" s="12"/>
      <c r="B17" s="12"/>
      <c r="C17" s="12"/>
      <c r="D17" s="12"/>
      <c r="E17" s="33"/>
      <c r="F17" s="60"/>
      <c r="G17" s="60"/>
      <c r="H17" s="60"/>
      <c r="I17" s="60">
        <f t="shared" si="0"/>
        <v>0</v>
      </c>
      <c r="J17" s="60"/>
      <c r="K17" s="60">
        <f t="shared" si="1"/>
        <v>0</v>
      </c>
      <c r="L17" s="60"/>
      <c r="M17" s="61"/>
      <c r="N17" s="61"/>
      <c r="O17" s="60"/>
      <c r="P17" s="60">
        <f t="shared" si="2"/>
        <v>0</v>
      </c>
      <c r="Q17" s="60"/>
      <c r="R17" s="60"/>
      <c r="S17" s="60">
        <f t="shared" si="3"/>
        <v>0</v>
      </c>
      <c r="T17" s="60"/>
      <c r="U17" s="60"/>
      <c r="V17" s="60"/>
      <c r="W17" s="60"/>
      <c r="X17" s="60"/>
      <c r="Y17" s="60"/>
      <c r="Z17" s="60">
        <f t="shared" si="8"/>
        <v>0</v>
      </c>
      <c r="AA17" s="60"/>
      <c r="AB17" s="60"/>
      <c r="AC17" s="60"/>
      <c r="AD17" s="60"/>
      <c r="AE17" s="60"/>
      <c r="AF17" s="60"/>
      <c r="AG17" s="60"/>
      <c r="AH17" s="60"/>
      <c r="AI17" s="60"/>
      <c r="AJ17" s="60">
        <f t="shared" si="4"/>
        <v>0</v>
      </c>
      <c r="AK17" s="60"/>
      <c r="AL17" s="60">
        <f t="shared" si="5"/>
        <v>0</v>
      </c>
      <c r="AM17" s="62">
        <f t="shared" si="6"/>
        <v>0</v>
      </c>
      <c r="AN17" s="62">
        <f t="shared" si="7"/>
        <v>0</v>
      </c>
      <c r="AO17" s="23"/>
      <c r="AR17" s="23"/>
      <c r="AU17" s="23"/>
    </row>
    <row r="18" spans="1:47" s="17" customFormat="1" x14ac:dyDescent="0.25">
      <c r="B18" s="137"/>
      <c r="C18" s="137"/>
      <c r="D18" s="137"/>
      <c r="E18" s="31"/>
      <c r="F18" s="60"/>
      <c r="G18" s="60"/>
      <c r="H18" s="60"/>
      <c r="I18" s="60">
        <f t="shared" si="0"/>
        <v>0</v>
      </c>
      <c r="J18" s="60"/>
      <c r="K18" s="60">
        <f t="shared" si="1"/>
        <v>0</v>
      </c>
      <c r="L18" s="60"/>
      <c r="M18" s="61"/>
      <c r="N18" s="61"/>
      <c r="O18" s="60"/>
      <c r="P18" s="60">
        <f t="shared" si="2"/>
        <v>0</v>
      </c>
      <c r="Q18" s="60"/>
      <c r="R18" s="60"/>
      <c r="S18" s="60">
        <f t="shared" si="3"/>
        <v>0</v>
      </c>
      <c r="T18" s="60"/>
      <c r="U18" s="60"/>
      <c r="V18" s="60"/>
      <c r="W18" s="60"/>
      <c r="X18" s="60"/>
      <c r="Y18" s="60"/>
      <c r="Z18" s="60">
        <f t="shared" si="8"/>
        <v>0</v>
      </c>
      <c r="AA18" s="60"/>
      <c r="AB18" s="60"/>
      <c r="AC18" s="60"/>
      <c r="AD18" s="60"/>
      <c r="AE18" s="60"/>
      <c r="AF18" s="60"/>
      <c r="AG18" s="60"/>
      <c r="AH18" s="60"/>
      <c r="AI18" s="60"/>
      <c r="AJ18" s="60">
        <f t="shared" si="4"/>
        <v>0</v>
      </c>
      <c r="AK18" s="60"/>
      <c r="AL18" s="60">
        <f t="shared" si="5"/>
        <v>0</v>
      </c>
      <c r="AM18" s="62">
        <f t="shared" si="6"/>
        <v>0</v>
      </c>
      <c r="AN18" s="62">
        <f t="shared" si="7"/>
        <v>0</v>
      </c>
      <c r="AO18" s="23"/>
      <c r="AR18" s="23"/>
      <c r="AU18" s="23"/>
    </row>
    <row r="19" spans="1:47" s="17" customFormat="1" x14ac:dyDescent="0.25">
      <c r="A19" s="12"/>
      <c r="B19" s="12"/>
      <c r="C19" s="12"/>
      <c r="D19" s="12"/>
      <c r="E19" s="33"/>
      <c r="F19" s="60"/>
      <c r="G19" s="60"/>
      <c r="H19" s="60"/>
      <c r="I19" s="60">
        <f t="shared" si="0"/>
        <v>0</v>
      </c>
      <c r="J19" s="60"/>
      <c r="K19" s="60">
        <f t="shared" si="1"/>
        <v>0</v>
      </c>
      <c r="L19" s="60"/>
      <c r="M19" s="61"/>
      <c r="N19" s="61"/>
      <c r="O19" s="60"/>
      <c r="P19" s="60">
        <f t="shared" si="2"/>
        <v>0</v>
      </c>
      <c r="Q19" s="60"/>
      <c r="R19" s="60"/>
      <c r="S19" s="60">
        <f t="shared" si="3"/>
        <v>0</v>
      </c>
      <c r="T19" s="60"/>
      <c r="U19" s="60"/>
      <c r="V19" s="60"/>
      <c r="W19" s="60"/>
      <c r="X19" s="60"/>
      <c r="Y19" s="60"/>
      <c r="Z19" s="60">
        <f t="shared" si="8"/>
        <v>0</v>
      </c>
      <c r="AA19" s="60"/>
      <c r="AB19" s="60"/>
      <c r="AC19" s="60"/>
      <c r="AD19" s="60"/>
      <c r="AE19" s="60"/>
      <c r="AF19" s="60"/>
      <c r="AG19" s="60"/>
      <c r="AH19" s="60"/>
      <c r="AI19" s="60"/>
      <c r="AJ19" s="60">
        <f t="shared" si="4"/>
        <v>0</v>
      </c>
      <c r="AK19" s="60"/>
      <c r="AL19" s="60">
        <f t="shared" si="5"/>
        <v>0</v>
      </c>
      <c r="AM19" s="62">
        <f t="shared" si="6"/>
        <v>0</v>
      </c>
      <c r="AN19" s="62">
        <f t="shared" si="7"/>
        <v>0</v>
      </c>
      <c r="AO19" s="23"/>
      <c r="AR19" s="23"/>
      <c r="AU19" s="23"/>
    </row>
    <row r="20" spans="1:47" s="17" customFormat="1" x14ac:dyDescent="0.25">
      <c r="A20" s="12"/>
      <c r="B20" s="12"/>
      <c r="C20" s="12"/>
      <c r="D20" s="12"/>
      <c r="E20" s="35"/>
      <c r="F20" s="60"/>
      <c r="G20" s="60"/>
      <c r="H20" s="60"/>
      <c r="I20" s="60">
        <f t="shared" si="0"/>
        <v>0</v>
      </c>
      <c r="J20" s="60"/>
      <c r="K20" s="60">
        <f t="shared" si="1"/>
        <v>0</v>
      </c>
      <c r="L20" s="60"/>
      <c r="M20" s="61"/>
      <c r="N20" s="61"/>
      <c r="O20" s="60"/>
      <c r="P20" s="60">
        <f t="shared" si="2"/>
        <v>0</v>
      </c>
      <c r="Q20" s="60"/>
      <c r="R20" s="60"/>
      <c r="S20" s="60">
        <f t="shared" si="3"/>
        <v>0</v>
      </c>
      <c r="T20" s="60"/>
      <c r="U20" s="60"/>
      <c r="V20" s="60"/>
      <c r="W20" s="60"/>
      <c r="X20" s="60"/>
      <c r="Y20" s="60"/>
      <c r="Z20" s="60">
        <f t="shared" si="8"/>
        <v>0</v>
      </c>
      <c r="AA20" s="60"/>
      <c r="AB20" s="60"/>
      <c r="AC20" s="60"/>
      <c r="AD20" s="60"/>
      <c r="AE20" s="60"/>
      <c r="AF20" s="60"/>
      <c r="AG20" s="60"/>
      <c r="AH20" s="60"/>
      <c r="AI20" s="60"/>
      <c r="AJ20" s="60">
        <f t="shared" si="4"/>
        <v>0</v>
      </c>
      <c r="AK20" s="60"/>
      <c r="AL20" s="60">
        <f t="shared" si="5"/>
        <v>0</v>
      </c>
      <c r="AM20" s="62">
        <f t="shared" si="6"/>
        <v>0</v>
      </c>
      <c r="AN20" s="62">
        <f t="shared" si="7"/>
        <v>0</v>
      </c>
      <c r="AO20" s="23"/>
      <c r="AR20" s="23"/>
      <c r="AU20" s="23"/>
    </row>
    <row r="21" spans="1:47" s="17" customFormat="1" x14ac:dyDescent="0.25">
      <c r="A21" s="12"/>
      <c r="B21" s="12"/>
      <c r="C21" s="12"/>
      <c r="D21" s="12"/>
      <c r="E21" s="68"/>
      <c r="F21" s="60"/>
      <c r="G21" s="60"/>
      <c r="H21" s="60"/>
      <c r="I21" s="60">
        <f t="shared" si="0"/>
        <v>0</v>
      </c>
      <c r="J21" s="60"/>
      <c r="K21" s="60">
        <f t="shared" si="1"/>
        <v>0</v>
      </c>
      <c r="L21" s="60"/>
      <c r="M21" s="61"/>
      <c r="N21" s="61"/>
      <c r="O21" s="60"/>
      <c r="P21" s="60">
        <f t="shared" si="2"/>
        <v>0</v>
      </c>
      <c r="Q21" s="60"/>
      <c r="R21" s="60"/>
      <c r="S21" s="60">
        <f t="shared" si="3"/>
        <v>0</v>
      </c>
      <c r="T21" s="60"/>
      <c r="U21" s="60"/>
      <c r="V21" s="60"/>
      <c r="W21" s="60"/>
      <c r="X21" s="60"/>
      <c r="Y21" s="60"/>
      <c r="Z21" s="60">
        <f t="shared" si="8"/>
        <v>0</v>
      </c>
      <c r="AA21" s="60"/>
      <c r="AB21" s="60"/>
      <c r="AC21" s="60"/>
      <c r="AD21" s="60"/>
      <c r="AE21" s="60"/>
      <c r="AF21" s="60"/>
      <c r="AG21" s="60"/>
      <c r="AH21" s="60"/>
      <c r="AI21" s="60"/>
      <c r="AJ21" s="60">
        <f t="shared" si="4"/>
        <v>0</v>
      </c>
      <c r="AK21" s="60"/>
      <c r="AL21" s="60">
        <f t="shared" si="5"/>
        <v>0</v>
      </c>
      <c r="AM21" s="62">
        <f t="shared" si="6"/>
        <v>0</v>
      </c>
      <c r="AN21" s="62">
        <f t="shared" si="7"/>
        <v>0</v>
      </c>
      <c r="AO21" s="93"/>
      <c r="AP21" s="94"/>
      <c r="AQ21" s="79"/>
      <c r="AR21" s="79"/>
      <c r="AS21" s="79"/>
      <c r="AT21" s="79"/>
      <c r="AU21" s="23"/>
    </row>
    <row r="22" spans="1:47" s="17" customFormat="1" x14ac:dyDescent="0.25">
      <c r="A22" s="12"/>
      <c r="B22" s="12"/>
      <c r="C22" s="12"/>
      <c r="D22" s="12"/>
      <c r="E22" s="68"/>
      <c r="F22" s="60"/>
      <c r="G22" s="60"/>
      <c r="H22" s="60"/>
      <c r="I22" s="60">
        <f t="shared" si="0"/>
        <v>0</v>
      </c>
      <c r="J22" s="60"/>
      <c r="K22" s="60">
        <f t="shared" si="1"/>
        <v>0</v>
      </c>
      <c r="L22" s="60"/>
      <c r="M22" s="61"/>
      <c r="N22" s="61"/>
      <c r="O22" s="60"/>
      <c r="P22" s="60">
        <f t="shared" si="2"/>
        <v>0</v>
      </c>
      <c r="Q22" s="60"/>
      <c r="R22" s="60"/>
      <c r="S22" s="60">
        <f t="shared" si="3"/>
        <v>0</v>
      </c>
      <c r="T22" s="60"/>
      <c r="U22" s="60"/>
      <c r="V22" s="60"/>
      <c r="W22" s="60"/>
      <c r="X22" s="60"/>
      <c r="Y22" s="60"/>
      <c r="Z22" s="60">
        <f t="shared" si="8"/>
        <v>0</v>
      </c>
      <c r="AA22" s="60"/>
      <c r="AB22" s="60"/>
      <c r="AC22" s="60"/>
      <c r="AD22" s="60"/>
      <c r="AE22" s="60"/>
      <c r="AF22" s="60"/>
      <c r="AG22" s="60"/>
      <c r="AH22" s="60"/>
      <c r="AI22" s="60"/>
      <c r="AJ22" s="60">
        <f t="shared" si="4"/>
        <v>0</v>
      </c>
      <c r="AK22" s="60"/>
      <c r="AL22" s="60">
        <f t="shared" si="5"/>
        <v>0</v>
      </c>
      <c r="AM22" s="62">
        <f t="shared" si="6"/>
        <v>0</v>
      </c>
      <c r="AN22" s="62">
        <f t="shared" si="7"/>
        <v>0</v>
      </c>
      <c r="AO22" s="96"/>
      <c r="AP22" s="95"/>
      <c r="AQ22" s="68"/>
      <c r="AR22" s="23"/>
      <c r="AU22" s="23"/>
    </row>
    <row r="23" spans="1:47" s="17" customFormat="1" x14ac:dyDescent="0.25">
      <c r="A23" s="12"/>
      <c r="B23" s="12"/>
      <c r="C23" s="12"/>
      <c r="D23" s="12"/>
      <c r="E23" s="68"/>
      <c r="F23" s="60"/>
      <c r="G23" s="60"/>
      <c r="H23" s="60"/>
      <c r="I23" s="60">
        <f t="shared" si="0"/>
        <v>0</v>
      </c>
      <c r="J23" s="60"/>
      <c r="K23" s="60">
        <f t="shared" si="1"/>
        <v>0</v>
      </c>
      <c r="L23" s="60"/>
      <c r="M23" s="61"/>
      <c r="N23" s="61"/>
      <c r="O23" s="60"/>
      <c r="P23" s="60">
        <f t="shared" si="2"/>
        <v>0</v>
      </c>
      <c r="Q23" s="60"/>
      <c r="R23" s="60"/>
      <c r="S23" s="60">
        <f t="shared" si="3"/>
        <v>0</v>
      </c>
      <c r="T23" s="60"/>
      <c r="U23" s="60"/>
      <c r="V23" s="60"/>
      <c r="W23" s="60"/>
      <c r="X23" s="60"/>
      <c r="Y23" s="60"/>
      <c r="Z23" s="60">
        <f t="shared" si="8"/>
        <v>0</v>
      </c>
      <c r="AA23" s="60"/>
      <c r="AB23" s="60"/>
      <c r="AC23" s="60"/>
      <c r="AD23" s="60"/>
      <c r="AE23" s="60"/>
      <c r="AF23" s="60"/>
      <c r="AG23" s="60"/>
      <c r="AH23" s="60"/>
      <c r="AI23" s="60"/>
      <c r="AJ23" s="60">
        <f t="shared" si="4"/>
        <v>0</v>
      </c>
      <c r="AK23" s="60"/>
      <c r="AL23" s="60">
        <f t="shared" si="5"/>
        <v>0</v>
      </c>
      <c r="AM23" s="62">
        <f t="shared" si="6"/>
        <v>0</v>
      </c>
      <c r="AN23" s="62">
        <f t="shared" si="7"/>
        <v>0</v>
      </c>
      <c r="AO23" s="96"/>
      <c r="AP23" s="95"/>
      <c r="AQ23" s="68"/>
      <c r="AR23" s="23"/>
      <c r="AU23" s="23"/>
    </row>
    <row r="24" spans="1:47" s="17" customFormat="1" x14ac:dyDescent="0.25">
      <c r="A24" s="12"/>
      <c r="B24" s="12"/>
      <c r="C24" s="12"/>
      <c r="D24" s="12"/>
      <c r="E24" s="68"/>
      <c r="F24" s="60"/>
      <c r="G24" s="60"/>
      <c r="H24" s="60"/>
      <c r="I24" s="60">
        <f t="shared" si="0"/>
        <v>0</v>
      </c>
      <c r="J24" s="60"/>
      <c r="K24" s="60">
        <f t="shared" si="1"/>
        <v>0</v>
      </c>
      <c r="L24" s="60"/>
      <c r="M24" s="61"/>
      <c r="N24" s="61"/>
      <c r="O24" s="60"/>
      <c r="P24" s="60">
        <f t="shared" si="2"/>
        <v>0</v>
      </c>
      <c r="Q24" s="60"/>
      <c r="R24" s="60"/>
      <c r="S24" s="60">
        <f t="shared" si="3"/>
        <v>0</v>
      </c>
      <c r="T24" s="60"/>
      <c r="U24" s="60"/>
      <c r="V24" s="60"/>
      <c r="W24" s="60"/>
      <c r="X24" s="60"/>
      <c r="Y24" s="60"/>
      <c r="Z24" s="60">
        <f t="shared" si="8"/>
        <v>0</v>
      </c>
      <c r="AA24" s="60"/>
      <c r="AB24" s="60"/>
      <c r="AC24" s="60"/>
      <c r="AD24" s="60"/>
      <c r="AE24" s="60"/>
      <c r="AF24" s="60"/>
      <c r="AG24" s="60"/>
      <c r="AH24" s="60"/>
      <c r="AI24" s="60"/>
      <c r="AJ24" s="60">
        <f t="shared" si="4"/>
        <v>0</v>
      </c>
      <c r="AK24" s="60"/>
      <c r="AL24" s="60">
        <f t="shared" si="5"/>
        <v>0</v>
      </c>
      <c r="AM24" s="62">
        <f t="shared" si="6"/>
        <v>0</v>
      </c>
      <c r="AN24" s="62">
        <f t="shared" si="7"/>
        <v>0</v>
      </c>
      <c r="AO24" s="96"/>
      <c r="AP24" s="95"/>
      <c r="AQ24" s="68"/>
      <c r="AR24" s="23"/>
      <c r="AU24" s="23"/>
    </row>
    <row r="25" spans="1:47" s="17" customFormat="1" x14ac:dyDescent="0.25">
      <c r="A25" s="12"/>
      <c r="B25" s="12"/>
      <c r="C25" s="12"/>
      <c r="D25" s="12"/>
      <c r="F25" s="60"/>
      <c r="G25" s="60"/>
      <c r="H25" s="60"/>
      <c r="I25" s="60">
        <f t="shared" si="0"/>
        <v>0</v>
      </c>
      <c r="J25" s="60"/>
      <c r="K25" s="60">
        <f t="shared" si="1"/>
        <v>0</v>
      </c>
      <c r="L25" s="60"/>
      <c r="M25" s="61"/>
      <c r="N25" s="61"/>
      <c r="O25" s="60"/>
      <c r="P25" s="60">
        <f t="shared" si="2"/>
        <v>0</v>
      </c>
      <c r="Q25" s="60"/>
      <c r="R25" s="60"/>
      <c r="S25" s="60">
        <f t="shared" si="3"/>
        <v>0</v>
      </c>
      <c r="T25" s="60"/>
      <c r="U25" s="60"/>
      <c r="V25" s="60"/>
      <c r="W25" s="60"/>
      <c r="X25" s="60"/>
      <c r="Y25" s="60"/>
      <c r="Z25" s="60">
        <f t="shared" si="8"/>
        <v>0</v>
      </c>
      <c r="AA25" s="60"/>
      <c r="AB25" s="60"/>
      <c r="AC25" s="60"/>
      <c r="AD25" s="60"/>
      <c r="AE25" s="60"/>
      <c r="AF25" s="60"/>
      <c r="AG25" s="60"/>
      <c r="AH25" s="60"/>
      <c r="AI25" s="60"/>
      <c r="AJ25" s="60">
        <f t="shared" si="4"/>
        <v>0</v>
      </c>
      <c r="AK25" s="60"/>
      <c r="AL25" s="60">
        <f t="shared" si="5"/>
        <v>0</v>
      </c>
      <c r="AM25" s="62">
        <f t="shared" si="6"/>
        <v>0</v>
      </c>
      <c r="AN25" s="62">
        <f t="shared" si="7"/>
        <v>0</v>
      </c>
      <c r="AO25" s="23"/>
      <c r="AR25" s="23"/>
      <c r="AU25" s="23"/>
    </row>
    <row r="26" spans="1:47" s="17" customFormat="1" x14ac:dyDescent="0.25">
      <c r="A26" s="12"/>
      <c r="B26" s="12"/>
      <c r="C26" s="12"/>
      <c r="D26" s="12"/>
      <c r="F26" s="60"/>
      <c r="G26" s="60"/>
      <c r="H26" s="60"/>
      <c r="I26" s="60">
        <f t="shared" si="0"/>
        <v>0</v>
      </c>
      <c r="J26" s="60"/>
      <c r="K26" s="60">
        <f t="shared" si="1"/>
        <v>0</v>
      </c>
      <c r="L26" s="60"/>
      <c r="M26" s="61"/>
      <c r="N26" s="61"/>
      <c r="O26" s="60"/>
      <c r="P26" s="60">
        <f t="shared" si="2"/>
        <v>0</v>
      </c>
      <c r="Q26" s="60"/>
      <c r="R26" s="60"/>
      <c r="S26" s="60">
        <f t="shared" si="3"/>
        <v>0</v>
      </c>
      <c r="T26" s="60"/>
      <c r="U26" s="60"/>
      <c r="V26" s="60"/>
      <c r="W26" s="60"/>
      <c r="X26" s="60"/>
      <c r="Y26" s="60"/>
      <c r="Z26" s="60">
        <f t="shared" si="8"/>
        <v>0</v>
      </c>
      <c r="AA26" s="60"/>
      <c r="AB26" s="60"/>
      <c r="AC26" s="60"/>
      <c r="AD26" s="60"/>
      <c r="AE26" s="60"/>
      <c r="AF26" s="60"/>
      <c r="AG26" s="60"/>
      <c r="AH26" s="60"/>
      <c r="AI26" s="60"/>
      <c r="AJ26" s="60">
        <f t="shared" si="4"/>
        <v>0</v>
      </c>
      <c r="AK26" s="60"/>
      <c r="AL26" s="60">
        <f t="shared" si="5"/>
        <v>0</v>
      </c>
      <c r="AM26" s="62">
        <f t="shared" si="6"/>
        <v>0</v>
      </c>
      <c r="AN26" s="62">
        <f t="shared" si="7"/>
        <v>0</v>
      </c>
      <c r="AO26" s="23"/>
      <c r="AR26" s="23"/>
      <c r="AU26" s="23"/>
    </row>
    <row r="27" spans="1:47" s="17" customFormat="1" x14ac:dyDescent="0.25">
      <c r="A27" s="12"/>
      <c r="B27" s="12"/>
      <c r="C27" s="12"/>
      <c r="D27" s="12"/>
      <c r="E27" s="36"/>
      <c r="F27" s="60"/>
      <c r="G27" s="60"/>
      <c r="H27" s="60"/>
      <c r="I27" s="60">
        <f t="shared" si="0"/>
        <v>0</v>
      </c>
      <c r="J27" s="60"/>
      <c r="K27" s="60">
        <f t="shared" si="1"/>
        <v>0</v>
      </c>
      <c r="L27" s="60"/>
      <c r="M27" s="61"/>
      <c r="N27" s="61"/>
      <c r="O27" s="60"/>
      <c r="P27" s="60">
        <f t="shared" si="2"/>
        <v>0</v>
      </c>
      <c r="Q27" s="60"/>
      <c r="R27" s="60"/>
      <c r="S27" s="60">
        <f t="shared" si="3"/>
        <v>0</v>
      </c>
      <c r="T27" s="60"/>
      <c r="U27" s="60"/>
      <c r="V27" s="60"/>
      <c r="W27" s="60"/>
      <c r="X27" s="60"/>
      <c r="Y27" s="60"/>
      <c r="Z27" s="60">
        <f t="shared" si="8"/>
        <v>0</v>
      </c>
      <c r="AA27" s="60"/>
      <c r="AB27" s="60"/>
      <c r="AC27" s="60"/>
      <c r="AD27" s="60"/>
      <c r="AE27" s="60"/>
      <c r="AF27" s="60"/>
      <c r="AG27" s="60"/>
      <c r="AH27" s="60"/>
      <c r="AI27" s="60"/>
      <c r="AJ27" s="60">
        <f t="shared" si="4"/>
        <v>0</v>
      </c>
      <c r="AK27" s="60"/>
      <c r="AL27" s="60">
        <f t="shared" si="5"/>
        <v>0</v>
      </c>
      <c r="AM27" s="62">
        <f t="shared" si="6"/>
        <v>0</v>
      </c>
      <c r="AN27" s="62">
        <f t="shared" si="7"/>
        <v>0</v>
      </c>
      <c r="AO27" s="23"/>
      <c r="AR27" s="23"/>
      <c r="AU27" s="23"/>
    </row>
    <row r="28" spans="1:47" s="17" customFormat="1" x14ac:dyDescent="0.25">
      <c r="A28" s="56"/>
      <c r="B28" s="12"/>
      <c r="C28" s="12"/>
      <c r="D28" s="12"/>
      <c r="E28" s="36"/>
      <c r="F28" s="60"/>
      <c r="G28" s="60"/>
      <c r="H28" s="60"/>
      <c r="I28" s="60">
        <f t="shared" si="0"/>
        <v>0</v>
      </c>
      <c r="J28" s="60"/>
      <c r="K28" s="60">
        <f t="shared" si="1"/>
        <v>0</v>
      </c>
      <c r="L28" s="60"/>
      <c r="M28" s="61"/>
      <c r="N28" s="61"/>
      <c r="O28" s="60"/>
      <c r="P28" s="60">
        <f t="shared" si="2"/>
        <v>0</v>
      </c>
      <c r="Q28" s="60"/>
      <c r="R28" s="60"/>
      <c r="S28" s="60">
        <f t="shared" si="3"/>
        <v>0</v>
      </c>
      <c r="T28" s="60"/>
      <c r="U28" s="60"/>
      <c r="V28" s="60"/>
      <c r="W28" s="60"/>
      <c r="X28" s="60"/>
      <c r="Y28" s="60"/>
      <c r="Z28" s="60">
        <f t="shared" si="8"/>
        <v>0</v>
      </c>
      <c r="AA28" s="60"/>
      <c r="AB28" s="60"/>
      <c r="AC28" s="60"/>
      <c r="AD28" s="60"/>
      <c r="AE28" s="60"/>
      <c r="AF28" s="60"/>
      <c r="AG28" s="60"/>
      <c r="AH28" s="60"/>
      <c r="AI28" s="60"/>
      <c r="AJ28" s="60">
        <f t="shared" si="4"/>
        <v>0</v>
      </c>
      <c r="AK28" s="60"/>
      <c r="AL28" s="60">
        <f t="shared" si="5"/>
        <v>0</v>
      </c>
      <c r="AM28" s="62">
        <f t="shared" si="6"/>
        <v>0</v>
      </c>
      <c r="AN28" s="62">
        <f t="shared" si="7"/>
        <v>0</v>
      </c>
      <c r="AO28" s="23"/>
      <c r="AR28" s="23"/>
      <c r="AU28" s="23"/>
    </row>
    <row r="29" spans="1:47" s="17" customFormat="1" x14ac:dyDescent="0.25">
      <c r="A29" s="12"/>
      <c r="B29" s="12"/>
      <c r="C29" s="12"/>
      <c r="D29" s="12"/>
      <c r="E29" s="37"/>
      <c r="F29" s="60"/>
      <c r="G29" s="60"/>
      <c r="H29" s="60"/>
      <c r="I29" s="60">
        <f t="shared" si="0"/>
        <v>0</v>
      </c>
      <c r="J29" s="60"/>
      <c r="K29" s="60">
        <f t="shared" si="1"/>
        <v>0</v>
      </c>
      <c r="L29" s="60"/>
      <c r="M29" s="61"/>
      <c r="N29" s="61"/>
      <c r="O29" s="60"/>
      <c r="P29" s="60">
        <f t="shared" si="2"/>
        <v>0</v>
      </c>
      <c r="Q29" s="60"/>
      <c r="R29" s="60"/>
      <c r="S29" s="60">
        <f t="shared" si="3"/>
        <v>0</v>
      </c>
      <c r="T29" s="60"/>
      <c r="U29" s="60"/>
      <c r="V29" s="60"/>
      <c r="W29" s="60"/>
      <c r="X29" s="60"/>
      <c r="Y29" s="60"/>
      <c r="Z29" s="60">
        <f t="shared" si="8"/>
        <v>0</v>
      </c>
      <c r="AA29" s="60"/>
      <c r="AB29" s="60"/>
      <c r="AC29" s="60"/>
      <c r="AD29" s="60"/>
      <c r="AE29" s="60"/>
      <c r="AF29" s="60"/>
      <c r="AG29" s="60"/>
      <c r="AH29" s="60"/>
      <c r="AI29" s="60"/>
      <c r="AJ29" s="60">
        <f t="shared" si="4"/>
        <v>0</v>
      </c>
      <c r="AK29" s="60"/>
      <c r="AL29" s="60">
        <f t="shared" si="5"/>
        <v>0</v>
      </c>
      <c r="AM29" s="62">
        <f t="shared" si="6"/>
        <v>0</v>
      </c>
      <c r="AN29" s="62">
        <f t="shared" si="7"/>
        <v>0</v>
      </c>
      <c r="AO29" s="23"/>
      <c r="AR29" s="23"/>
      <c r="AU29" s="23"/>
    </row>
    <row r="30" spans="1:47" s="17" customFormat="1" x14ac:dyDescent="0.25">
      <c r="A30" s="12"/>
      <c r="B30" s="12"/>
      <c r="C30" s="12"/>
      <c r="D30" s="12"/>
      <c r="E30" s="36"/>
      <c r="F30" s="60"/>
      <c r="G30" s="60"/>
      <c r="H30" s="60"/>
      <c r="I30" s="60">
        <f t="shared" si="0"/>
        <v>0</v>
      </c>
      <c r="J30" s="60"/>
      <c r="K30" s="60">
        <f t="shared" si="1"/>
        <v>0</v>
      </c>
      <c r="L30" s="60"/>
      <c r="M30" s="61"/>
      <c r="N30" s="61"/>
      <c r="O30" s="60"/>
      <c r="P30" s="60">
        <f t="shared" si="2"/>
        <v>0</v>
      </c>
      <c r="Q30" s="60"/>
      <c r="R30" s="60"/>
      <c r="S30" s="60">
        <f t="shared" si="3"/>
        <v>0</v>
      </c>
      <c r="T30" s="60"/>
      <c r="U30" s="60"/>
      <c r="V30" s="60"/>
      <c r="W30" s="60"/>
      <c r="X30" s="60"/>
      <c r="Y30" s="60"/>
      <c r="Z30" s="60">
        <f t="shared" si="8"/>
        <v>0</v>
      </c>
      <c r="AA30" s="60"/>
      <c r="AB30" s="60"/>
      <c r="AC30" s="60"/>
      <c r="AD30" s="60"/>
      <c r="AE30" s="60"/>
      <c r="AF30" s="60"/>
      <c r="AG30" s="60"/>
      <c r="AH30" s="60"/>
      <c r="AI30" s="60"/>
      <c r="AJ30" s="60">
        <f t="shared" si="4"/>
        <v>0</v>
      </c>
      <c r="AK30" s="60"/>
      <c r="AL30" s="60">
        <f t="shared" si="5"/>
        <v>0</v>
      </c>
      <c r="AM30" s="62">
        <f t="shared" si="6"/>
        <v>0</v>
      </c>
      <c r="AN30" s="62">
        <f t="shared" si="7"/>
        <v>0</v>
      </c>
      <c r="AO30" s="23"/>
      <c r="AR30" s="23"/>
      <c r="AU30" s="23"/>
    </row>
    <row r="31" spans="1:47" s="17" customFormat="1" x14ac:dyDescent="0.25">
      <c r="A31" s="12"/>
      <c r="B31" s="12"/>
      <c r="C31" s="12"/>
      <c r="D31" s="12"/>
      <c r="E31" s="36"/>
      <c r="F31" s="60"/>
      <c r="G31" s="60"/>
      <c r="H31" s="60"/>
      <c r="I31" s="60">
        <f t="shared" si="0"/>
        <v>0</v>
      </c>
      <c r="J31" s="60"/>
      <c r="K31" s="60">
        <f t="shared" si="1"/>
        <v>0</v>
      </c>
      <c r="L31" s="60"/>
      <c r="M31" s="61"/>
      <c r="N31" s="61"/>
      <c r="O31" s="60"/>
      <c r="P31" s="60">
        <f t="shared" si="2"/>
        <v>0</v>
      </c>
      <c r="Q31" s="60"/>
      <c r="R31" s="60"/>
      <c r="S31" s="60">
        <f t="shared" si="3"/>
        <v>0</v>
      </c>
      <c r="T31" s="60"/>
      <c r="U31" s="60"/>
      <c r="V31" s="60"/>
      <c r="W31" s="60"/>
      <c r="X31" s="60"/>
      <c r="Y31" s="60"/>
      <c r="Z31" s="60">
        <f t="shared" si="8"/>
        <v>0</v>
      </c>
      <c r="AA31" s="60"/>
      <c r="AB31" s="60"/>
      <c r="AC31" s="60"/>
      <c r="AD31" s="60"/>
      <c r="AE31" s="60"/>
      <c r="AF31" s="60"/>
      <c r="AG31" s="60"/>
      <c r="AH31" s="60"/>
      <c r="AI31" s="60"/>
      <c r="AJ31" s="60">
        <f t="shared" si="4"/>
        <v>0</v>
      </c>
      <c r="AK31" s="60"/>
      <c r="AL31" s="60">
        <f t="shared" si="5"/>
        <v>0</v>
      </c>
      <c r="AM31" s="62">
        <f t="shared" si="6"/>
        <v>0</v>
      </c>
      <c r="AN31" s="62">
        <f t="shared" si="7"/>
        <v>0</v>
      </c>
      <c r="AO31" s="23"/>
      <c r="AR31" s="23"/>
      <c r="AU31" s="23"/>
    </row>
    <row r="32" spans="1:47" s="17" customFormat="1" x14ac:dyDescent="0.25">
      <c r="A32" s="12"/>
      <c r="B32" s="12"/>
      <c r="C32" s="12"/>
      <c r="D32" s="12"/>
      <c r="E32" s="37"/>
      <c r="F32" s="60"/>
      <c r="G32" s="60"/>
      <c r="H32" s="60"/>
      <c r="I32" s="60">
        <f t="shared" si="0"/>
        <v>0</v>
      </c>
      <c r="J32" s="60"/>
      <c r="K32" s="60">
        <f t="shared" si="1"/>
        <v>0</v>
      </c>
      <c r="L32" s="60"/>
      <c r="M32" s="61"/>
      <c r="N32" s="61"/>
      <c r="O32" s="60"/>
      <c r="P32" s="60">
        <f t="shared" si="2"/>
        <v>0</v>
      </c>
      <c r="Q32" s="60"/>
      <c r="R32" s="60"/>
      <c r="S32" s="60">
        <f t="shared" si="3"/>
        <v>0</v>
      </c>
      <c r="T32" s="60"/>
      <c r="U32" s="60"/>
      <c r="V32" s="60"/>
      <c r="W32" s="60"/>
      <c r="X32" s="60"/>
      <c r="Y32" s="60"/>
      <c r="Z32" s="60">
        <f t="shared" si="8"/>
        <v>0</v>
      </c>
      <c r="AA32" s="60"/>
      <c r="AB32" s="60"/>
      <c r="AC32" s="60"/>
      <c r="AD32" s="60"/>
      <c r="AE32" s="60"/>
      <c r="AF32" s="60"/>
      <c r="AG32" s="60"/>
      <c r="AH32" s="60"/>
      <c r="AI32" s="60"/>
      <c r="AJ32" s="60">
        <f t="shared" si="4"/>
        <v>0</v>
      </c>
      <c r="AK32" s="60"/>
      <c r="AL32" s="60">
        <f t="shared" si="5"/>
        <v>0</v>
      </c>
      <c r="AM32" s="62">
        <f t="shared" si="6"/>
        <v>0</v>
      </c>
      <c r="AN32" s="62">
        <f t="shared" si="7"/>
        <v>0</v>
      </c>
      <c r="AO32" s="23"/>
      <c r="AR32" s="23"/>
      <c r="AU32" s="23"/>
    </row>
    <row r="33" spans="1:47" s="17" customFormat="1" x14ac:dyDescent="0.25">
      <c r="A33" s="36"/>
      <c r="B33" s="37"/>
      <c r="C33" s="36"/>
      <c r="D33" s="36"/>
      <c r="E33" s="36"/>
      <c r="F33" s="60"/>
      <c r="G33" s="60"/>
      <c r="H33" s="60"/>
      <c r="I33" s="60">
        <f t="shared" si="0"/>
        <v>0</v>
      </c>
      <c r="J33" s="60"/>
      <c r="K33" s="60">
        <f t="shared" si="1"/>
        <v>0</v>
      </c>
      <c r="L33" s="60"/>
      <c r="M33" s="61"/>
      <c r="N33" s="61"/>
      <c r="O33" s="60"/>
      <c r="P33" s="60">
        <f t="shared" si="2"/>
        <v>0</v>
      </c>
      <c r="Q33" s="60"/>
      <c r="R33" s="60"/>
      <c r="S33" s="60">
        <f t="shared" si="3"/>
        <v>0</v>
      </c>
      <c r="T33" s="60"/>
      <c r="U33" s="60"/>
      <c r="V33" s="60"/>
      <c r="W33" s="60"/>
      <c r="X33" s="60"/>
      <c r="Y33" s="60"/>
      <c r="Z33" s="60">
        <f t="shared" si="8"/>
        <v>0</v>
      </c>
      <c r="AA33" s="60"/>
      <c r="AB33" s="60"/>
      <c r="AC33" s="60"/>
      <c r="AD33" s="60"/>
      <c r="AE33" s="60"/>
      <c r="AF33" s="60"/>
      <c r="AG33" s="60"/>
      <c r="AH33" s="60"/>
      <c r="AI33" s="60"/>
      <c r="AJ33" s="60">
        <f t="shared" si="4"/>
        <v>0</v>
      </c>
      <c r="AK33" s="60"/>
      <c r="AL33" s="60">
        <f t="shared" si="5"/>
        <v>0</v>
      </c>
      <c r="AM33" s="62">
        <f t="shared" si="6"/>
        <v>0</v>
      </c>
      <c r="AN33" s="62">
        <f t="shared" si="7"/>
        <v>0</v>
      </c>
      <c r="AO33" s="23"/>
      <c r="AR33" s="23"/>
      <c r="AU33" s="23"/>
    </row>
    <row r="34" spans="1:47" s="17" customFormat="1" x14ac:dyDescent="0.25">
      <c r="A34" s="36"/>
      <c r="B34" s="37"/>
      <c r="C34" s="36"/>
      <c r="D34" s="39"/>
      <c r="E34" s="37"/>
      <c r="F34" s="60"/>
      <c r="G34" s="60"/>
      <c r="H34" s="60"/>
      <c r="I34" s="60">
        <f t="shared" si="0"/>
        <v>0</v>
      </c>
      <c r="J34" s="60"/>
      <c r="K34" s="60">
        <f t="shared" si="1"/>
        <v>0</v>
      </c>
      <c r="L34" s="60"/>
      <c r="M34" s="61"/>
      <c r="N34" s="61"/>
      <c r="O34" s="60"/>
      <c r="P34" s="60">
        <f t="shared" si="2"/>
        <v>0</v>
      </c>
      <c r="Q34" s="60"/>
      <c r="R34" s="60"/>
      <c r="S34" s="60">
        <f t="shared" si="3"/>
        <v>0</v>
      </c>
      <c r="T34" s="60"/>
      <c r="U34" s="60"/>
      <c r="V34" s="60"/>
      <c r="W34" s="60"/>
      <c r="X34" s="60"/>
      <c r="Y34" s="60"/>
      <c r="Z34" s="60">
        <f t="shared" si="8"/>
        <v>0</v>
      </c>
      <c r="AA34" s="60"/>
      <c r="AB34" s="60"/>
      <c r="AC34" s="60"/>
      <c r="AD34" s="60"/>
      <c r="AE34" s="60"/>
      <c r="AF34" s="60"/>
      <c r="AG34" s="60"/>
      <c r="AH34" s="60"/>
      <c r="AI34" s="60"/>
      <c r="AJ34" s="60">
        <f t="shared" si="4"/>
        <v>0</v>
      </c>
      <c r="AK34" s="60"/>
      <c r="AL34" s="60">
        <f t="shared" si="5"/>
        <v>0</v>
      </c>
      <c r="AM34" s="62">
        <f t="shared" si="6"/>
        <v>0</v>
      </c>
      <c r="AN34" s="62">
        <f t="shared" si="7"/>
        <v>0</v>
      </c>
      <c r="AO34" s="23"/>
      <c r="AR34" s="23"/>
      <c r="AU34" s="23"/>
    </row>
    <row r="35" spans="1:47" s="17" customFormat="1" x14ac:dyDescent="0.25">
      <c r="A35" s="40"/>
      <c r="B35" s="16"/>
      <c r="F35" s="60"/>
      <c r="G35" s="60"/>
      <c r="H35" s="60"/>
      <c r="I35" s="60">
        <f t="shared" si="0"/>
        <v>0</v>
      </c>
      <c r="J35" s="60"/>
      <c r="K35" s="60">
        <f t="shared" si="1"/>
        <v>0</v>
      </c>
      <c r="L35" s="60"/>
      <c r="M35" s="61"/>
      <c r="N35" s="61"/>
      <c r="O35" s="60"/>
      <c r="P35" s="60">
        <f t="shared" si="2"/>
        <v>0</v>
      </c>
      <c r="Q35" s="60"/>
      <c r="R35" s="60"/>
      <c r="S35" s="60">
        <f t="shared" si="3"/>
        <v>0</v>
      </c>
      <c r="T35" s="60"/>
      <c r="U35" s="60"/>
      <c r="V35" s="60"/>
      <c r="W35" s="60"/>
      <c r="X35" s="60"/>
      <c r="Y35" s="60"/>
      <c r="Z35" s="60">
        <f t="shared" si="8"/>
        <v>0</v>
      </c>
      <c r="AA35" s="60"/>
      <c r="AB35" s="60"/>
      <c r="AC35" s="60"/>
      <c r="AD35" s="60"/>
      <c r="AE35" s="60"/>
      <c r="AF35" s="60"/>
      <c r="AG35" s="60"/>
      <c r="AH35" s="60"/>
      <c r="AI35" s="60"/>
      <c r="AJ35" s="60">
        <f t="shared" si="4"/>
        <v>0</v>
      </c>
      <c r="AK35" s="60"/>
      <c r="AL35" s="60">
        <f t="shared" si="5"/>
        <v>0</v>
      </c>
      <c r="AM35" s="62">
        <f t="shared" si="6"/>
        <v>0</v>
      </c>
      <c r="AN35" s="62">
        <f t="shared" si="7"/>
        <v>0</v>
      </c>
      <c r="AO35" s="23"/>
      <c r="AR35" s="23"/>
      <c r="AU35" s="23"/>
    </row>
    <row r="36" spans="1:47" s="17" customFormat="1" x14ac:dyDescent="0.25">
      <c r="F36" s="60"/>
      <c r="G36" s="60"/>
      <c r="H36" s="60"/>
      <c r="I36" s="60">
        <f t="shared" si="0"/>
        <v>0</v>
      </c>
      <c r="J36" s="60"/>
      <c r="K36" s="60">
        <f t="shared" si="1"/>
        <v>0</v>
      </c>
      <c r="L36" s="60"/>
      <c r="M36" s="61"/>
      <c r="N36" s="61"/>
      <c r="O36" s="60"/>
      <c r="P36" s="60">
        <f t="shared" si="2"/>
        <v>0</v>
      </c>
      <c r="Q36" s="60"/>
      <c r="R36" s="60"/>
      <c r="S36" s="60">
        <f t="shared" si="3"/>
        <v>0</v>
      </c>
      <c r="T36" s="60"/>
      <c r="U36" s="60"/>
      <c r="V36" s="60"/>
      <c r="W36" s="60"/>
      <c r="X36" s="60"/>
      <c r="Y36" s="60"/>
      <c r="Z36" s="60">
        <f t="shared" si="8"/>
        <v>0</v>
      </c>
      <c r="AA36" s="60"/>
      <c r="AB36" s="60"/>
      <c r="AC36" s="60"/>
      <c r="AD36" s="60"/>
      <c r="AE36" s="60"/>
      <c r="AF36" s="60"/>
      <c r="AG36" s="60"/>
      <c r="AH36" s="60"/>
      <c r="AI36" s="60"/>
      <c r="AJ36" s="60">
        <f t="shared" si="4"/>
        <v>0</v>
      </c>
      <c r="AK36" s="60"/>
      <c r="AL36" s="60">
        <f t="shared" si="5"/>
        <v>0</v>
      </c>
      <c r="AM36" s="62">
        <f t="shared" si="6"/>
        <v>0</v>
      </c>
      <c r="AN36" s="62">
        <f t="shared" si="7"/>
        <v>0</v>
      </c>
      <c r="AO36" s="23"/>
      <c r="AR36" s="23"/>
      <c r="AU36" s="23"/>
    </row>
    <row r="37" spans="1:47" s="17" customFormat="1" x14ac:dyDescent="0.25">
      <c r="F37" s="60"/>
      <c r="G37" s="60"/>
      <c r="H37" s="60"/>
      <c r="I37" s="60">
        <f t="shared" si="0"/>
        <v>0</v>
      </c>
      <c r="J37" s="60"/>
      <c r="K37" s="60">
        <f t="shared" si="1"/>
        <v>0</v>
      </c>
      <c r="L37" s="60"/>
      <c r="M37" s="61"/>
      <c r="N37" s="61"/>
      <c r="O37" s="60"/>
      <c r="P37" s="60">
        <f t="shared" si="2"/>
        <v>0</v>
      </c>
      <c r="Q37" s="60"/>
      <c r="R37" s="60"/>
      <c r="S37" s="60">
        <f t="shared" si="3"/>
        <v>0</v>
      </c>
      <c r="T37" s="60"/>
      <c r="U37" s="60"/>
      <c r="V37" s="60"/>
      <c r="W37" s="60"/>
      <c r="X37" s="60"/>
      <c r="Y37" s="60"/>
      <c r="Z37" s="60">
        <f t="shared" si="8"/>
        <v>0</v>
      </c>
      <c r="AA37" s="60"/>
      <c r="AB37" s="60"/>
      <c r="AC37" s="60"/>
      <c r="AD37" s="60"/>
      <c r="AE37" s="60"/>
      <c r="AF37" s="60"/>
      <c r="AG37" s="60"/>
      <c r="AH37" s="60"/>
      <c r="AI37" s="60"/>
      <c r="AJ37" s="60">
        <f t="shared" si="4"/>
        <v>0</v>
      </c>
      <c r="AK37" s="60"/>
      <c r="AL37" s="60">
        <f t="shared" si="5"/>
        <v>0</v>
      </c>
      <c r="AM37" s="62">
        <f t="shared" si="6"/>
        <v>0</v>
      </c>
      <c r="AN37" s="62">
        <f t="shared" si="7"/>
        <v>0</v>
      </c>
      <c r="AO37" s="23"/>
      <c r="AR37" s="23"/>
      <c r="AU37" s="23"/>
    </row>
    <row r="38" spans="1:47" s="17" customFormat="1" x14ac:dyDescent="0.25">
      <c r="F38" s="60"/>
      <c r="G38" s="60"/>
      <c r="H38" s="60"/>
      <c r="I38" s="60">
        <f t="shared" si="0"/>
        <v>0</v>
      </c>
      <c r="J38" s="60"/>
      <c r="K38" s="60">
        <f t="shared" si="1"/>
        <v>0</v>
      </c>
      <c r="L38" s="60"/>
      <c r="M38" s="61"/>
      <c r="N38" s="61"/>
      <c r="O38" s="60"/>
      <c r="P38" s="60">
        <f t="shared" si="2"/>
        <v>0</v>
      </c>
      <c r="Q38" s="60"/>
      <c r="R38" s="60"/>
      <c r="S38" s="60">
        <f t="shared" si="3"/>
        <v>0</v>
      </c>
      <c r="T38" s="60"/>
      <c r="U38" s="60"/>
      <c r="V38" s="60"/>
      <c r="W38" s="60"/>
      <c r="X38" s="60"/>
      <c r="Y38" s="60"/>
      <c r="Z38" s="60">
        <f t="shared" si="8"/>
        <v>0</v>
      </c>
      <c r="AA38" s="60"/>
      <c r="AB38" s="60"/>
      <c r="AC38" s="60"/>
      <c r="AD38" s="60"/>
      <c r="AE38" s="60"/>
      <c r="AF38" s="60"/>
      <c r="AG38" s="60"/>
      <c r="AH38" s="60"/>
      <c r="AI38" s="60"/>
      <c r="AJ38" s="60">
        <f t="shared" si="4"/>
        <v>0</v>
      </c>
      <c r="AK38" s="60"/>
      <c r="AL38" s="60">
        <f t="shared" si="5"/>
        <v>0</v>
      </c>
      <c r="AM38" s="62">
        <f t="shared" si="6"/>
        <v>0</v>
      </c>
      <c r="AN38" s="62">
        <f t="shared" si="7"/>
        <v>0</v>
      </c>
      <c r="AO38" s="23"/>
      <c r="AR38" s="23"/>
      <c r="AU38" s="23"/>
    </row>
    <row r="39" spans="1:47" s="17" customFormat="1" x14ac:dyDescent="0.25">
      <c r="F39" s="60"/>
      <c r="G39" s="60"/>
      <c r="H39" s="60"/>
      <c r="I39" s="60">
        <f t="shared" si="0"/>
        <v>0</v>
      </c>
      <c r="J39" s="60"/>
      <c r="K39" s="60">
        <f t="shared" si="1"/>
        <v>0</v>
      </c>
      <c r="L39" s="60"/>
      <c r="M39" s="61"/>
      <c r="N39" s="61"/>
      <c r="O39" s="60"/>
      <c r="P39" s="60">
        <f t="shared" si="2"/>
        <v>0</v>
      </c>
      <c r="Q39" s="60"/>
      <c r="R39" s="60"/>
      <c r="S39" s="60">
        <f t="shared" si="3"/>
        <v>0</v>
      </c>
      <c r="T39" s="60"/>
      <c r="U39" s="60"/>
      <c r="V39" s="60"/>
      <c r="W39" s="60"/>
      <c r="X39" s="60"/>
      <c r="Y39" s="60"/>
      <c r="Z39" s="60">
        <f t="shared" si="8"/>
        <v>0</v>
      </c>
      <c r="AA39" s="60"/>
      <c r="AB39" s="60"/>
      <c r="AC39" s="60"/>
      <c r="AD39" s="60"/>
      <c r="AE39" s="60"/>
      <c r="AF39" s="60"/>
      <c r="AG39" s="60"/>
      <c r="AH39" s="60"/>
      <c r="AI39" s="60"/>
      <c r="AJ39" s="60">
        <f t="shared" si="4"/>
        <v>0</v>
      </c>
      <c r="AK39" s="60"/>
      <c r="AL39" s="60">
        <f t="shared" si="5"/>
        <v>0</v>
      </c>
      <c r="AM39" s="62">
        <f t="shared" si="6"/>
        <v>0</v>
      </c>
      <c r="AN39" s="62">
        <f t="shared" si="7"/>
        <v>0</v>
      </c>
      <c r="AO39" s="23"/>
      <c r="AR39" s="23"/>
      <c r="AU39" s="23"/>
    </row>
    <row r="40" spans="1:47" s="17" customFormat="1" x14ac:dyDescent="0.25">
      <c r="F40" s="60"/>
      <c r="G40" s="60"/>
      <c r="H40" s="60"/>
      <c r="I40" s="60">
        <f t="shared" si="0"/>
        <v>0</v>
      </c>
      <c r="J40" s="60"/>
      <c r="K40" s="60">
        <f t="shared" si="1"/>
        <v>0</v>
      </c>
      <c r="L40" s="60"/>
      <c r="M40" s="61"/>
      <c r="N40" s="61"/>
      <c r="O40" s="60"/>
      <c r="P40" s="60">
        <f t="shared" si="2"/>
        <v>0</v>
      </c>
      <c r="Q40" s="60"/>
      <c r="R40" s="60"/>
      <c r="S40" s="60">
        <f t="shared" si="3"/>
        <v>0</v>
      </c>
      <c r="T40" s="60"/>
      <c r="U40" s="60"/>
      <c r="V40" s="60"/>
      <c r="W40" s="60"/>
      <c r="X40" s="60"/>
      <c r="Y40" s="60"/>
      <c r="Z40" s="60">
        <f t="shared" si="8"/>
        <v>0</v>
      </c>
      <c r="AA40" s="60"/>
      <c r="AB40" s="60"/>
      <c r="AC40" s="60"/>
      <c r="AD40" s="60"/>
      <c r="AE40" s="60"/>
      <c r="AF40" s="60"/>
      <c r="AG40" s="60"/>
      <c r="AH40" s="60"/>
      <c r="AI40" s="60"/>
      <c r="AJ40" s="60">
        <f t="shared" si="4"/>
        <v>0</v>
      </c>
      <c r="AK40" s="60"/>
      <c r="AL40" s="60">
        <f t="shared" si="5"/>
        <v>0</v>
      </c>
      <c r="AM40" s="62">
        <f t="shared" si="6"/>
        <v>0</v>
      </c>
      <c r="AN40" s="62">
        <f t="shared" si="7"/>
        <v>0</v>
      </c>
      <c r="AO40" s="23"/>
      <c r="AR40" s="23"/>
      <c r="AU40" s="23"/>
    </row>
    <row r="41" spans="1:47" s="17" customFormat="1" x14ac:dyDescent="0.25">
      <c r="F41" s="60"/>
      <c r="G41" s="60"/>
      <c r="H41" s="60"/>
      <c r="I41" s="60">
        <f t="shared" si="0"/>
        <v>0</v>
      </c>
      <c r="J41" s="60"/>
      <c r="K41" s="60">
        <f t="shared" si="1"/>
        <v>0</v>
      </c>
      <c r="L41" s="60"/>
      <c r="M41" s="61"/>
      <c r="N41" s="61"/>
      <c r="O41" s="60"/>
      <c r="P41" s="60">
        <f t="shared" si="2"/>
        <v>0</v>
      </c>
      <c r="Q41" s="60"/>
      <c r="R41" s="60"/>
      <c r="S41" s="60">
        <f t="shared" si="3"/>
        <v>0</v>
      </c>
      <c r="T41" s="60"/>
      <c r="U41" s="60"/>
      <c r="V41" s="60"/>
      <c r="W41" s="60"/>
      <c r="X41" s="60"/>
      <c r="Y41" s="60"/>
      <c r="Z41" s="60">
        <f t="shared" si="8"/>
        <v>0</v>
      </c>
      <c r="AA41" s="60"/>
      <c r="AB41" s="60"/>
      <c r="AC41" s="60"/>
      <c r="AD41" s="60"/>
      <c r="AE41" s="60"/>
      <c r="AF41" s="60"/>
      <c r="AG41" s="60"/>
      <c r="AH41" s="60"/>
      <c r="AI41" s="60"/>
      <c r="AJ41" s="60">
        <f t="shared" si="4"/>
        <v>0</v>
      </c>
      <c r="AK41" s="60"/>
      <c r="AL41" s="60">
        <f t="shared" si="5"/>
        <v>0</v>
      </c>
      <c r="AM41" s="62">
        <f t="shared" si="6"/>
        <v>0</v>
      </c>
      <c r="AN41" s="62">
        <f t="shared" si="7"/>
        <v>0</v>
      </c>
      <c r="AO41" s="23"/>
      <c r="AR41" s="23"/>
      <c r="AU41" s="23"/>
    </row>
    <row r="42" spans="1:47" s="17" customFormat="1" x14ac:dyDescent="0.25">
      <c r="F42" s="60"/>
      <c r="G42" s="60"/>
      <c r="H42" s="60"/>
      <c r="I42" s="60">
        <f t="shared" si="0"/>
        <v>0</v>
      </c>
      <c r="J42" s="60"/>
      <c r="K42" s="60">
        <f t="shared" si="1"/>
        <v>0</v>
      </c>
      <c r="L42" s="60"/>
      <c r="M42" s="61"/>
      <c r="N42" s="61"/>
      <c r="O42" s="60"/>
      <c r="P42" s="60">
        <f t="shared" si="2"/>
        <v>0</v>
      </c>
      <c r="Q42" s="60"/>
      <c r="R42" s="60"/>
      <c r="S42" s="60">
        <f t="shared" si="3"/>
        <v>0</v>
      </c>
      <c r="T42" s="60"/>
      <c r="U42" s="60"/>
      <c r="V42" s="60"/>
      <c r="W42" s="60"/>
      <c r="X42" s="60"/>
      <c r="Y42" s="60"/>
      <c r="Z42" s="60">
        <f t="shared" si="8"/>
        <v>0</v>
      </c>
      <c r="AA42" s="60"/>
      <c r="AB42" s="60"/>
      <c r="AC42" s="60"/>
      <c r="AD42" s="60"/>
      <c r="AE42" s="60"/>
      <c r="AF42" s="60"/>
      <c r="AG42" s="60"/>
      <c r="AH42" s="60"/>
      <c r="AI42" s="60"/>
      <c r="AJ42" s="60">
        <f t="shared" si="4"/>
        <v>0</v>
      </c>
      <c r="AK42" s="60"/>
      <c r="AL42" s="60">
        <f t="shared" si="5"/>
        <v>0</v>
      </c>
      <c r="AM42" s="62">
        <f t="shared" si="6"/>
        <v>0</v>
      </c>
      <c r="AN42" s="62">
        <f t="shared" si="7"/>
        <v>0</v>
      </c>
      <c r="AO42" s="23"/>
      <c r="AR42" s="23"/>
      <c r="AU42" s="23"/>
    </row>
    <row r="43" spans="1:47" s="17" customFormat="1" x14ac:dyDescent="0.25">
      <c r="F43" s="60"/>
      <c r="G43" s="60"/>
      <c r="H43" s="60"/>
      <c r="I43" s="60">
        <f t="shared" si="0"/>
        <v>0</v>
      </c>
      <c r="J43" s="60"/>
      <c r="K43" s="60">
        <f t="shared" si="1"/>
        <v>0</v>
      </c>
      <c r="L43" s="60"/>
      <c r="M43" s="61"/>
      <c r="N43" s="61"/>
      <c r="O43" s="60"/>
      <c r="P43" s="60">
        <f t="shared" si="2"/>
        <v>0</v>
      </c>
      <c r="Q43" s="60"/>
      <c r="R43" s="60"/>
      <c r="S43" s="60">
        <f t="shared" si="3"/>
        <v>0</v>
      </c>
      <c r="T43" s="60"/>
      <c r="U43" s="60"/>
      <c r="V43" s="60"/>
      <c r="W43" s="60"/>
      <c r="X43" s="60"/>
      <c r="Y43" s="60"/>
      <c r="Z43" s="60">
        <f t="shared" si="8"/>
        <v>0</v>
      </c>
      <c r="AA43" s="60"/>
      <c r="AB43" s="60"/>
      <c r="AC43" s="60"/>
      <c r="AD43" s="60"/>
      <c r="AE43" s="60"/>
      <c r="AF43" s="60"/>
      <c r="AG43" s="60"/>
      <c r="AH43" s="60"/>
      <c r="AI43" s="60"/>
      <c r="AJ43" s="60">
        <f t="shared" si="4"/>
        <v>0</v>
      </c>
      <c r="AK43" s="60"/>
      <c r="AL43" s="60">
        <f t="shared" si="5"/>
        <v>0</v>
      </c>
      <c r="AM43" s="62">
        <f t="shared" si="6"/>
        <v>0</v>
      </c>
      <c r="AN43" s="62">
        <f t="shared" si="7"/>
        <v>0</v>
      </c>
      <c r="AO43" s="23"/>
      <c r="AR43" s="23"/>
      <c r="AU43" s="23"/>
    </row>
    <row r="44" spans="1:47" s="17" customFormat="1" x14ac:dyDescent="0.25">
      <c r="F44" s="60"/>
      <c r="G44" s="60"/>
      <c r="H44" s="60"/>
      <c r="I44" s="60">
        <f t="shared" si="0"/>
        <v>0</v>
      </c>
      <c r="J44" s="60"/>
      <c r="K44" s="60">
        <f t="shared" si="1"/>
        <v>0</v>
      </c>
      <c r="L44" s="60"/>
      <c r="M44" s="61"/>
      <c r="N44" s="61"/>
      <c r="O44" s="60"/>
      <c r="P44" s="60">
        <f t="shared" si="2"/>
        <v>0</v>
      </c>
      <c r="Q44" s="60"/>
      <c r="R44" s="60"/>
      <c r="S44" s="60">
        <f t="shared" si="3"/>
        <v>0</v>
      </c>
      <c r="T44" s="60"/>
      <c r="U44" s="60"/>
      <c r="V44" s="60"/>
      <c r="W44" s="60"/>
      <c r="X44" s="60"/>
      <c r="Y44" s="60"/>
      <c r="Z44" s="60">
        <f t="shared" si="8"/>
        <v>0</v>
      </c>
      <c r="AA44" s="60"/>
      <c r="AB44" s="60"/>
      <c r="AC44" s="60"/>
      <c r="AD44" s="60"/>
      <c r="AE44" s="60"/>
      <c r="AF44" s="60"/>
      <c r="AG44" s="60"/>
      <c r="AH44" s="60"/>
      <c r="AI44" s="60"/>
      <c r="AJ44" s="60">
        <f t="shared" si="4"/>
        <v>0</v>
      </c>
      <c r="AK44" s="60"/>
      <c r="AL44" s="60">
        <f t="shared" si="5"/>
        <v>0</v>
      </c>
      <c r="AM44" s="62">
        <f t="shared" si="6"/>
        <v>0</v>
      </c>
      <c r="AN44" s="62">
        <f t="shared" si="7"/>
        <v>0</v>
      </c>
      <c r="AO44" s="23"/>
      <c r="AR44" s="23"/>
      <c r="AU44" s="23"/>
    </row>
    <row r="45" spans="1:47" s="17" customFormat="1" x14ac:dyDescent="0.25">
      <c r="F45" s="60"/>
      <c r="G45" s="60"/>
      <c r="H45" s="60"/>
      <c r="I45" s="60">
        <f t="shared" si="0"/>
        <v>0</v>
      </c>
      <c r="J45" s="60"/>
      <c r="K45" s="60">
        <f t="shared" si="1"/>
        <v>0</v>
      </c>
      <c r="L45" s="60"/>
      <c r="M45" s="61"/>
      <c r="N45" s="61"/>
      <c r="O45" s="60"/>
      <c r="P45" s="60">
        <f t="shared" si="2"/>
        <v>0</v>
      </c>
      <c r="Q45" s="60"/>
      <c r="R45" s="60"/>
      <c r="S45" s="60">
        <f t="shared" si="3"/>
        <v>0</v>
      </c>
      <c r="T45" s="60"/>
      <c r="U45" s="60"/>
      <c r="V45" s="60"/>
      <c r="W45" s="60"/>
      <c r="X45" s="60"/>
      <c r="Y45" s="60"/>
      <c r="Z45" s="60">
        <f t="shared" si="8"/>
        <v>0</v>
      </c>
      <c r="AA45" s="60"/>
      <c r="AB45" s="60"/>
      <c r="AC45" s="60"/>
      <c r="AD45" s="60"/>
      <c r="AE45" s="60"/>
      <c r="AF45" s="60"/>
      <c r="AG45" s="60"/>
      <c r="AH45" s="60"/>
      <c r="AI45" s="60"/>
      <c r="AJ45" s="60">
        <f t="shared" si="4"/>
        <v>0</v>
      </c>
      <c r="AK45" s="60"/>
      <c r="AL45" s="60">
        <f t="shared" si="5"/>
        <v>0</v>
      </c>
      <c r="AM45" s="62">
        <f t="shared" si="6"/>
        <v>0</v>
      </c>
      <c r="AN45" s="62">
        <f t="shared" si="7"/>
        <v>0</v>
      </c>
      <c r="AO45" s="23"/>
      <c r="AR45" s="23"/>
      <c r="AU45" s="23"/>
    </row>
    <row r="46" spans="1:47" s="17" customFormat="1" x14ac:dyDescent="0.25">
      <c r="F46" s="60"/>
      <c r="G46" s="60"/>
      <c r="H46" s="60"/>
      <c r="I46" s="60">
        <f t="shared" si="0"/>
        <v>0</v>
      </c>
      <c r="J46" s="60"/>
      <c r="K46" s="60">
        <f t="shared" si="1"/>
        <v>0</v>
      </c>
      <c r="L46" s="60"/>
      <c r="M46" s="61"/>
      <c r="N46" s="61"/>
      <c r="O46" s="60"/>
      <c r="P46" s="60">
        <f t="shared" si="2"/>
        <v>0</v>
      </c>
      <c r="Q46" s="60"/>
      <c r="R46" s="60"/>
      <c r="S46" s="60">
        <f t="shared" si="3"/>
        <v>0</v>
      </c>
      <c r="T46" s="60"/>
      <c r="U46" s="60"/>
      <c r="V46" s="60"/>
      <c r="W46" s="60"/>
      <c r="X46" s="60"/>
      <c r="Y46" s="60"/>
      <c r="Z46" s="60">
        <f t="shared" si="8"/>
        <v>0</v>
      </c>
      <c r="AA46" s="60"/>
      <c r="AB46" s="60"/>
      <c r="AC46" s="60"/>
      <c r="AD46" s="60"/>
      <c r="AE46" s="60"/>
      <c r="AF46" s="60"/>
      <c r="AG46" s="60"/>
      <c r="AH46" s="60"/>
      <c r="AI46" s="60"/>
      <c r="AJ46" s="60">
        <f t="shared" si="4"/>
        <v>0</v>
      </c>
      <c r="AK46" s="60"/>
      <c r="AL46" s="60">
        <f t="shared" si="5"/>
        <v>0</v>
      </c>
      <c r="AM46" s="62">
        <f t="shared" si="6"/>
        <v>0</v>
      </c>
      <c r="AN46" s="62">
        <f t="shared" si="7"/>
        <v>0</v>
      </c>
      <c r="AO46" s="23"/>
      <c r="AR46" s="23"/>
      <c r="AU46" s="23"/>
    </row>
    <row r="47" spans="1:47" s="17" customFormat="1" x14ac:dyDescent="0.25">
      <c r="F47" s="60"/>
      <c r="G47" s="60"/>
      <c r="H47" s="60"/>
      <c r="I47" s="60">
        <f t="shared" si="0"/>
        <v>0</v>
      </c>
      <c r="J47" s="60"/>
      <c r="K47" s="60">
        <f t="shared" si="1"/>
        <v>0</v>
      </c>
      <c r="L47" s="60"/>
      <c r="M47" s="61"/>
      <c r="N47" s="61"/>
      <c r="O47" s="60"/>
      <c r="P47" s="60">
        <f t="shared" si="2"/>
        <v>0</v>
      </c>
      <c r="Q47" s="60"/>
      <c r="R47" s="60"/>
      <c r="S47" s="60">
        <f t="shared" si="3"/>
        <v>0</v>
      </c>
      <c r="T47" s="60"/>
      <c r="U47" s="60"/>
      <c r="V47" s="60"/>
      <c r="W47" s="60"/>
      <c r="X47" s="60"/>
      <c r="Y47" s="60"/>
      <c r="Z47" s="60">
        <f t="shared" si="8"/>
        <v>0</v>
      </c>
      <c r="AA47" s="60"/>
      <c r="AB47" s="60"/>
      <c r="AC47" s="60"/>
      <c r="AD47" s="60"/>
      <c r="AE47" s="60"/>
      <c r="AF47" s="60"/>
      <c r="AG47" s="60"/>
      <c r="AH47" s="60"/>
      <c r="AI47" s="60"/>
      <c r="AJ47" s="60">
        <f t="shared" si="4"/>
        <v>0</v>
      </c>
      <c r="AK47" s="60"/>
      <c r="AL47" s="60">
        <f t="shared" si="5"/>
        <v>0</v>
      </c>
      <c r="AM47" s="62">
        <f t="shared" si="6"/>
        <v>0</v>
      </c>
      <c r="AN47" s="62">
        <f t="shared" si="7"/>
        <v>0</v>
      </c>
      <c r="AO47" s="23"/>
      <c r="AR47" s="23"/>
      <c r="AU47" s="23"/>
    </row>
    <row r="48" spans="1:47" s="17" customFormat="1" x14ac:dyDescent="0.25">
      <c r="F48" s="32"/>
      <c r="G48" s="32"/>
      <c r="H48" s="32"/>
      <c r="I48" s="32"/>
      <c r="J48" s="32"/>
      <c r="K48" s="32"/>
      <c r="L48" s="32"/>
      <c r="M48" s="47"/>
      <c r="N48" s="47"/>
      <c r="O48" s="32"/>
      <c r="P48" s="60">
        <f t="shared" si="2"/>
        <v>0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43"/>
      <c r="AN48" s="44"/>
      <c r="AO48" s="23"/>
      <c r="AR48" s="23"/>
      <c r="AU48" s="23"/>
    </row>
    <row r="49" spans="6:47" s="17" customFormat="1" x14ac:dyDescent="0.25">
      <c r="F49" s="32"/>
      <c r="G49" s="32"/>
      <c r="H49" s="32"/>
      <c r="I49" s="32"/>
      <c r="J49" s="32"/>
      <c r="K49" s="32"/>
      <c r="L49" s="32"/>
      <c r="M49" s="47"/>
      <c r="N49" s="47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44"/>
      <c r="AO49" s="23"/>
      <c r="AR49" s="23"/>
      <c r="AU49" s="23"/>
    </row>
    <row r="50" spans="6:47" s="17" customFormat="1" x14ac:dyDescent="0.25">
      <c r="F50" s="32"/>
      <c r="G50" s="32"/>
      <c r="H50" s="32"/>
      <c r="I50" s="32"/>
      <c r="J50" s="32"/>
      <c r="K50" s="32"/>
      <c r="L50" s="32"/>
      <c r="M50" s="47"/>
      <c r="N50" s="47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44"/>
      <c r="AO50" s="23"/>
      <c r="AR50" s="23"/>
      <c r="AU50" s="23"/>
    </row>
    <row r="51" spans="6:47" s="17" customFormat="1" x14ac:dyDescent="0.25">
      <c r="F51" s="32"/>
      <c r="G51" s="32"/>
      <c r="H51" s="32"/>
      <c r="I51" s="32"/>
      <c r="J51" s="32"/>
      <c r="K51" s="32"/>
      <c r="L51" s="32"/>
      <c r="M51" s="47"/>
      <c r="N51" s="47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44"/>
      <c r="AO51" s="23"/>
      <c r="AR51" s="23"/>
      <c r="AU51" s="23"/>
    </row>
    <row r="52" spans="6:47" s="17" customFormat="1" x14ac:dyDescent="0.25">
      <c r="F52" s="32"/>
      <c r="G52" s="32"/>
      <c r="H52" s="32"/>
      <c r="I52" s="32"/>
      <c r="J52" s="32"/>
      <c r="K52" s="32"/>
      <c r="L52" s="32"/>
      <c r="M52" s="47"/>
      <c r="N52" s="47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44"/>
      <c r="AO52" s="23"/>
      <c r="AR52" s="23"/>
      <c r="AU52" s="23"/>
    </row>
    <row r="53" spans="6:47" s="17" customFormat="1" x14ac:dyDescent="0.25">
      <c r="F53" s="32"/>
      <c r="G53" s="32"/>
      <c r="H53" s="32"/>
      <c r="I53" s="32"/>
      <c r="J53" s="32"/>
      <c r="K53" s="32"/>
      <c r="L53" s="32"/>
      <c r="M53" s="47"/>
      <c r="N53" s="47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44"/>
      <c r="AO53" s="23"/>
      <c r="AR53" s="23"/>
      <c r="AU53" s="23"/>
    </row>
    <row r="54" spans="6:47" s="17" customFormat="1" x14ac:dyDescent="0.25">
      <c r="F54" s="32"/>
      <c r="G54" s="32"/>
      <c r="H54" s="32"/>
      <c r="I54" s="32"/>
      <c r="J54" s="32"/>
      <c r="K54" s="32"/>
      <c r="L54" s="32"/>
      <c r="M54" s="47"/>
      <c r="N54" s="47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44"/>
      <c r="AO54" s="23"/>
      <c r="AR54" s="23"/>
      <c r="AU54" s="23"/>
    </row>
    <row r="55" spans="6:47" s="17" customFormat="1" x14ac:dyDescent="0.25">
      <c r="F55" s="32"/>
      <c r="G55" s="32"/>
      <c r="H55" s="32"/>
      <c r="I55" s="32"/>
      <c r="J55" s="32"/>
      <c r="K55" s="32"/>
      <c r="L55" s="32"/>
      <c r="M55" s="47"/>
      <c r="N55" s="47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44"/>
      <c r="AO55" s="23"/>
      <c r="AR55" s="23"/>
      <c r="AU55" s="23"/>
    </row>
    <row r="56" spans="6:47" s="17" customFormat="1" x14ac:dyDescent="0.25">
      <c r="F56" s="32"/>
      <c r="G56" s="32"/>
      <c r="H56" s="32"/>
      <c r="I56" s="32"/>
      <c r="J56" s="32"/>
      <c r="K56" s="32"/>
      <c r="L56" s="32"/>
      <c r="M56" s="47"/>
      <c r="N56" s="47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44"/>
      <c r="AO56" s="23"/>
      <c r="AR56" s="23"/>
      <c r="AU56" s="23"/>
    </row>
    <row r="57" spans="6:47" s="17" customFormat="1" x14ac:dyDescent="0.25">
      <c r="F57" s="32"/>
      <c r="G57" s="32"/>
      <c r="H57" s="32"/>
      <c r="I57" s="32"/>
      <c r="J57" s="32"/>
      <c r="K57" s="32"/>
      <c r="L57" s="32"/>
      <c r="M57" s="47"/>
      <c r="N57" s="47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44"/>
      <c r="AO57" s="23"/>
      <c r="AR57" s="23"/>
      <c r="AU57" s="23"/>
    </row>
    <row r="58" spans="6:47" s="17" customFormat="1" x14ac:dyDescent="0.25">
      <c r="F58" s="32"/>
      <c r="G58" s="32"/>
      <c r="H58" s="32"/>
      <c r="I58" s="32"/>
      <c r="J58" s="32"/>
      <c r="K58" s="32"/>
      <c r="L58" s="32"/>
      <c r="M58" s="47"/>
      <c r="N58" s="47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44"/>
      <c r="AO58" s="23"/>
      <c r="AR58" s="23"/>
      <c r="AU58" s="23"/>
    </row>
    <row r="59" spans="6:47" s="17" customFormat="1" x14ac:dyDescent="0.25">
      <c r="F59" s="32"/>
      <c r="G59" s="32"/>
      <c r="H59" s="32"/>
      <c r="I59" s="32"/>
      <c r="J59" s="32"/>
      <c r="K59" s="32"/>
      <c r="L59" s="32"/>
      <c r="M59" s="47"/>
      <c r="N59" s="47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44"/>
      <c r="AO59" s="23"/>
      <c r="AR59" s="23"/>
      <c r="AU59" s="23"/>
    </row>
    <row r="60" spans="6:47" s="17" customFormat="1" x14ac:dyDescent="0.25">
      <c r="F60" s="32"/>
      <c r="G60" s="32"/>
      <c r="H60" s="32"/>
      <c r="I60" s="32"/>
      <c r="J60" s="32"/>
      <c r="K60" s="32"/>
      <c r="L60" s="32"/>
      <c r="M60" s="47"/>
      <c r="N60" s="47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44"/>
      <c r="AO60" s="23"/>
      <c r="AR60" s="23"/>
      <c r="AU60" s="23"/>
    </row>
    <row r="61" spans="6:47" s="17" customFormat="1" x14ac:dyDescent="0.25">
      <c r="F61" s="32"/>
      <c r="G61" s="32"/>
      <c r="H61" s="32"/>
      <c r="I61" s="32"/>
      <c r="J61" s="32"/>
      <c r="K61" s="32"/>
      <c r="L61" s="32"/>
      <c r="M61" s="47"/>
      <c r="N61" s="47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44"/>
      <c r="AO61" s="23"/>
      <c r="AR61" s="23"/>
      <c r="AU61" s="23"/>
    </row>
    <row r="62" spans="6:47" s="17" customFormat="1" x14ac:dyDescent="0.25">
      <c r="F62" s="32"/>
      <c r="G62" s="32"/>
      <c r="H62" s="32"/>
      <c r="I62" s="32"/>
      <c r="J62" s="32"/>
      <c r="K62" s="32"/>
      <c r="L62" s="32"/>
      <c r="M62" s="47"/>
      <c r="N62" s="47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44"/>
      <c r="AO62" s="23"/>
      <c r="AR62" s="23"/>
      <c r="AU62" s="23"/>
    </row>
    <row r="63" spans="6:47" s="17" customFormat="1" x14ac:dyDescent="0.25">
      <c r="F63" s="32"/>
      <c r="G63" s="32"/>
      <c r="H63" s="32"/>
      <c r="I63" s="32"/>
      <c r="J63" s="32"/>
      <c r="K63" s="32"/>
      <c r="L63" s="32"/>
      <c r="M63" s="47"/>
      <c r="N63" s="47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44"/>
      <c r="AO63" s="23"/>
      <c r="AR63" s="23"/>
      <c r="AU63" s="23"/>
    </row>
    <row r="64" spans="6:47" s="17" customFormat="1" x14ac:dyDescent="0.25">
      <c r="F64" s="32"/>
      <c r="G64" s="32"/>
      <c r="H64" s="32"/>
      <c r="I64" s="32"/>
      <c r="J64" s="32"/>
      <c r="K64" s="32"/>
      <c r="L64" s="32"/>
      <c r="M64" s="47"/>
      <c r="N64" s="47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44"/>
      <c r="AO64" s="23"/>
      <c r="AR64" s="23"/>
      <c r="AU64" s="23"/>
    </row>
    <row r="65" spans="6:47" s="17" customFormat="1" x14ac:dyDescent="0.25">
      <c r="F65" s="32"/>
      <c r="G65" s="32"/>
      <c r="H65" s="32"/>
      <c r="I65" s="32"/>
      <c r="J65" s="32"/>
      <c r="K65" s="32"/>
      <c r="L65" s="32"/>
      <c r="M65" s="47"/>
      <c r="N65" s="47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44"/>
      <c r="AO65" s="23"/>
      <c r="AR65" s="23"/>
      <c r="AU65" s="23"/>
    </row>
    <row r="66" spans="6:47" s="17" customFormat="1" x14ac:dyDescent="0.25">
      <c r="F66" s="32"/>
      <c r="G66" s="32"/>
      <c r="H66" s="32"/>
      <c r="I66" s="32"/>
      <c r="J66" s="32"/>
      <c r="K66" s="32"/>
      <c r="L66" s="32"/>
      <c r="M66" s="47"/>
      <c r="N66" s="47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44"/>
      <c r="AO66" s="23"/>
      <c r="AR66" s="23"/>
      <c r="AU66" s="23"/>
    </row>
    <row r="67" spans="6:47" s="17" customFormat="1" x14ac:dyDescent="0.25">
      <c r="F67" s="32"/>
      <c r="G67" s="32"/>
      <c r="H67" s="32"/>
      <c r="I67" s="32"/>
      <c r="J67" s="32"/>
      <c r="K67" s="32"/>
      <c r="L67" s="32"/>
      <c r="M67" s="47"/>
      <c r="N67" s="47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44"/>
      <c r="AO67" s="23"/>
      <c r="AR67" s="23"/>
      <c r="AU67" s="23"/>
    </row>
    <row r="68" spans="6:47" s="17" customFormat="1" x14ac:dyDescent="0.25">
      <c r="F68" s="32"/>
      <c r="G68" s="32"/>
      <c r="H68" s="32"/>
      <c r="I68" s="32"/>
      <c r="J68" s="32"/>
      <c r="K68" s="32"/>
      <c r="L68" s="32"/>
      <c r="M68" s="47"/>
      <c r="N68" s="47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44"/>
      <c r="AO68" s="23"/>
      <c r="AR68" s="23"/>
      <c r="AU68" s="23"/>
    </row>
    <row r="69" spans="6:47" x14ac:dyDescent="0.25">
      <c r="M69" s="48"/>
      <c r="N69" s="48"/>
      <c r="AR69" s="23"/>
    </row>
    <row r="70" spans="6:47" x14ac:dyDescent="0.25">
      <c r="M70" s="48"/>
      <c r="N70" s="48"/>
      <c r="AR70" s="23"/>
    </row>
    <row r="71" spans="6:47" x14ac:dyDescent="0.25">
      <c r="M71" s="48"/>
      <c r="N71" s="48"/>
      <c r="AR71" s="23"/>
    </row>
    <row r="72" spans="6:47" x14ac:dyDescent="0.25">
      <c r="M72" s="48"/>
      <c r="N72" s="48"/>
      <c r="AR72" s="23"/>
    </row>
    <row r="73" spans="6:47" x14ac:dyDescent="0.25">
      <c r="M73" s="48"/>
      <c r="N73" s="48"/>
      <c r="AR73" s="23"/>
    </row>
    <row r="74" spans="6:47" x14ac:dyDescent="0.25">
      <c r="M74" s="48"/>
      <c r="N74" s="48"/>
      <c r="AR74" s="23"/>
    </row>
    <row r="75" spans="6:47" x14ac:dyDescent="0.25">
      <c r="M75" s="48">
        <f t="shared" ref="M75:M83" si="9">H75*2</f>
        <v>0</v>
      </c>
      <c r="N75" s="48"/>
      <c r="R75" s="2">
        <f t="shared" ref="R75:R89" si="10">Q75*2</f>
        <v>0</v>
      </c>
      <c r="AJ75" s="2">
        <f t="shared" ref="AJ75:AJ91" si="11">AI75*2</f>
        <v>0</v>
      </c>
      <c r="AM75" s="2" t="e">
        <f>F75+G75+M75+J75+K75+L75+#REF!+P75+R75+S75+T75+#REF!+V75+AG75+AH75+AJ75+#REF!</f>
        <v>#REF!</v>
      </c>
      <c r="AR75" s="23">
        <f t="shared" ref="AR75:AR82" si="12">AO75+AP75+AQ75</f>
        <v>0</v>
      </c>
    </row>
    <row r="76" spans="6:47" x14ac:dyDescent="0.25">
      <c r="M76" s="48">
        <f t="shared" si="9"/>
        <v>0</v>
      </c>
      <c r="N76" s="48"/>
      <c r="R76" s="2">
        <f t="shared" si="10"/>
        <v>0</v>
      </c>
      <c r="AJ76" s="2">
        <f t="shared" si="11"/>
        <v>0</v>
      </c>
      <c r="AM76" s="2" t="e">
        <f>F76+G76+M76+J76+K76+L76+#REF!+P76+R76+S76+T76+#REF!+V76+AG76+AH76+AJ76+#REF!</f>
        <v>#REF!</v>
      </c>
      <c r="AR76" s="23">
        <f t="shared" si="12"/>
        <v>0</v>
      </c>
    </row>
    <row r="77" spans="6:47" x14ac:dyDescent="0.25">
      <c r="M77" s="48">
        <f t="shared" si="9"/>
        <v>0</v>
      </c>
      <c r="N77" s="48"/>
      <c r="R77" s="2">
        <f t="shared" si="10"/>
        <v>0</v>
      </c>
      <c r="AJ77" s="2">
        <f t="shared" si="11"/>
        <v>0</v>
      </c>
      <c r="AM77" s="2" t="e">
        <f>F77+G77+M77+J77+K77+L77+#REF!+P77+R77+S77+T77+#REF!+V77+AG77+AH77+AJ77+#REF!</f>
        <v>#REF!</v>
      </c>
      <c r="AR77" s="23">
        <f t="shared" si="12"/>
        <v>0</v>
      </c>
    </row>
    <row r="78" spans="6:47" x14ac:dyDescent="0.25">
      <c r="M78" s="48">
        <f t="shared" si="9"/>
        <v>0</v>
      </c>
      <c r="N78" s="48"/>
      <c r="R78" s="2">
        <f t="shared" si="10"/>
        <v>0</v>
      </c>
      <c r="AJ78" s="2">
        <f t="shared" si="11"/>
        <v>0</v>
      </c>
      <c r="AM78" s="2" t="e">
        <f>F78+G78+M78+J78+K78+L78+#REF!+P78+R78+S78+T78+#REF!+V78+AG78+AH78+AJ78+#REF!</f>
        <v>#REF!</v>
      </c>
      <c r="AR78" s="23">
        <f t="shared" si="12"/>
        <v>0</v>
      </c>
    </row>
    <row r="79" spans="6:47" x14ac:dyDescent="0.25">
      <c r="M79" s="48">
        <f t="shared" si="9"/>
        <v>0</v>
      </c>
      <c r="N79" s="48"/>
      <c r="R79" s="2">
        <f t="shared" si="10"/>
        <v>0</v>
      </c>
      <c r="AJ79" s="2">
        <f t="shared" si="11"/>
        <v>0</v>
      </c>
      <c r="AM79" s="2" t="e">
        <f>F79+G79+M79+J79+K79+L79+#REF!+P79+R79+S79+T79+#REF!+V79+AG79+AH79+AJ79+#REF!</f>
        <v>#REF!</v>
      </c>
      <c r="AR79" s="23">
        <f t="shared" si="12"/>
        <v>0</v>
      </c>
    </row>
    <row r="80" spans="6:47" x14ac:dyDescent="0.25">
      <c r="M80" s="48">
        <f t="shared" si="9"/>
        <v>0</v>
      </c>
      <c r="N80" s="48"/>
      <c r="R80" s="2">
        <f t="shared" si="10"/>
        <v>0</v>
      </c>
      <c r="AJ80" s="2">
        <f t="shared" si="11"/>
        <v>0</v>
      </c>
      <c r="AM80" s="2" t="e">
        <f>F80+G80+M80+J80+K80+L80+#REF!+P80+R80+S80+T80+#REF!+V80+AG80+AH80+AJ80+#REF!</f>
        <v>#REF!</v>
      </c>
      <c r="AR80" s="23">
        <f t="shared" si="12"/>
        <v>0</v>
      </c>
    </row>
    <row r="81" spans="13:44" x14ac:dyDescent="0.25">
      <c r="M81" s="48">
        <f t="shared" si="9"/>
        <v>0</v>
      </c>
      <c r="N81" s="48"/>
      <c r="R81" s="2">
        <f t="shared" si="10"/>
        <v>0</v>
      </c>
      <c r="AJ81" s="2">
        <f t="shared" si="11"/>
        <v>0</v>
      </c>
      <c r="AM81" s="2" t="e">
        <f>F81+G81+M81+J81+K81+L81+#REF!+P81+R81+S81+T81+#REF!+V81+AG81+AH81+AJ81+#REF!</f>
        <v>#REF!</v>
      </c>
      <c r="AR81" s="23">
        <f t="shared" si="12"/>
        <v>0</v>
      </c>
    </row>
    <row r="82" spans="13:44" x14ac:dyDescent="0.25">
      <c r="M82" s="48">
        <f t="shared" si="9"/>
        <v>0</v>
      </c>
      <c r="N82" s="48"/>
      <c r="R82" s="2">
        <f t="shared" si="10"/>
        <v>0</v>
      </c>
      <c r="AJ82" s="2">
        <f t="shared" si="11"/>
        <v>0</v>
      </c>
      <c r="AM82" s="2" t="e">
        <f>F82+G82+M82+J82+K82+L82+#REF!+P82+R82+S82+T82+#REF!+V82+AG82+AH82+AJ82+#REF!</f>
        <v>#REF!</v>
      </c>
      <c r="AR82" s="23">
        <f t="shared" si="12"/>
        <v>0</v>
      </c>
    </row>
    <row r="83" spans="13:44" x14ac:dyDescent="0.25">
      <c r="M83" s="48">
        <f t="shared" si="9"/>
        <v>0</v>
      </c>
      <c r="N83" s="48"/>
      <c r="R83" s="2">
        <f t="shared" si="10"/>
        <v>0</v>
      </c>
      <c r="AJ83" s="2">
        <f t="shared" si="11"/>
        <v>0</v>
      </c>
      <c r="AM83" s="2" t="e">
        <f>F83+G83+M83+J83+K83+L83+#REF!+P83+R83+S83+T83+#REF!+V83+AG83+AH83+AJ83+#REF!</f>
        <v>#REF!</v>
      </c>
    </row>
    <row r="84" spans="13:44" x14ac:dyDescent="0.25">
      <c r="M84" s="48"/>
      <c r="N84" s="48"/>
      <c r="R84" s="2">
        <f t="shared" si="10"/>
        <v>0</v>
      </c>
      <c r="AJ84" s="2">
        <f t="shared" si="11"/>
        <v>0</v>
      </c>
      <c r="AM84" s="2" t="e">
        <f>F84+G84+M84+J84+K84+L84+#REF!+P84+R84+S84+T84+#REF!+V84+AG84+AH84+AJ84+#REF!</f>
        <v>#REF!</v>
      </c>
    </row>
    <row r="85" spans="13:44" x14ac:dyDescent="0.25">
      <c r="R85" s="2">
        <f t="shared" si="10"/>
        <v>0</v>
      </c>
      <c r="AJ85" s="2">
        <f t="shared" si="11"/>
        <v>0</v>
      </c>
      <c r="AM85" s="2" t="e">
        <f>F85+G85+M85+J85+K85+L85+#REF!+P85+R85+S85+T85+#REF!+V85+AG85+AH85+AJ85+#REF!</f>
        <v>#REF!</v>
      </c>
    </row>
    <row r="86" spans="13:44" x14ac:dyDescent="0.25">
      <c r="R86" s="2">
        <f t="shared" si="10"/>
        <v>0</v>
      </c>
      <c r="AJ86" s="2">
        <f t="shared" si="11"/>
        <v>0</v>
      </c>
      <c r="AM86" s="2" t="e">
        <f>F86+G86+M86+J86+K86+L86+#REF!+P86+R86+S86+T86+#REF!+V86+AG86+AH86+AJ86+#REF!</f>
        <v>#REF!</v>
      </c>
    </row>
    <row r="87" spans="13:44" x14ac:dyDescent="0.25">
      <c r="R87" s="2">
        <f t="shared" si="10"/>
        <v>0</v>
      </c>
      <c r="AJ87" s="2">
        <f t="shared" si="11"/>
        <v>0</v>
      </c>
      <c r="AM87" s="2" t="e">
        <f>F87+G87+M87+J87+K87+L87+#REF!+P87+R87+S87+T87+#REF!+V87+AG87+AH87+AJ87+#REF!</f>
        <v>#REF!</v>
      </c>
    </row>
    <row r="88" spans="13:44" x14ac:dyDescent="0.25">
      <c r="R88" s="2">
        <f t="shared" si="10"/>
        <v>0</v>
      </c>
      <c r="AJ88" s="2">
        <f t="shared" si="11"/>
        <v>0</v>
      </c>
      <c r="AM88" s="2" t="e">
        <f>F88+G88+M88+J88+K88+L88+#REF!+P88+R88+S88+T88+#REF!+V88+AG88+AH88+AJ88+#REF!</f>
        <v>#REF!</v>
      </c>
    </row>
    <row r="89" spans="13:44" x14ac:dyDescent="0.25">
      <c r="R89" s="2">
        <f t="shared" si="10"/>
        <v>0</v>
      </c>
      <c r="AJ89" s="2">
        <f t="shared" si="11"/>
        <v>0</v>
      </c>
      <c r="AM89" s="2" t="e">
        <f>F89+G89+M89+J89+K89+L89+#REF!+P89+R89+S89+T89+#REF!+V89+AG89+AH89+AJ89+#REF!</f>
        <v>#REF!</v>
      </c>
    </row>
    <row r="90" spans="13:44" x14ac:dyDescent="0.25">
      <c r="AJ90" s="2">
        <f t="shared" si="11"/>
        <v>0</v>
      </c>
      <c r="AM90" s="2" t="e">
        <f>F90+G90+M90+J90+K90+L90+#REF!+P90+R90+S90+T90+#REF!+V90+AG90+AH90+AJ90+#REF!</f>
        <v>#REF!</v>
      </c>
    </row>
    <row r="91" spans="13:44" x14ac:dyDescent="0.25">
      <c r="AJ91" s="2">
        <f t="shared" si="11"/>
        <v>0</v>
      </c>
      <c r="AM91" s="2" t="e">
        <f>F91+G91+M91+J91+K91+L91+#REF!+P91+R91+S91+T91+#REF!+V91+AG91+AH91+AJ91+#REF!</f>
        <v>#REF!</v>
      </c>
    </row>
    <row r="92" spans="13:44" x14ac:dyDescent="0.25">
      <c r="AM92" s="2" t="e">
        <f>F92+G92+M92+J92+K92+L92+#REF!+P92+R92+S92+T92+#REF!+V92+AG92+AH92+AJ92+#REF!</f>
        <v>#REF!</v>
      </c>
    </row>
  </sheetData>
  <mergeCells count="2">
    <mergeCell ref="A1:AS1"/>
    <mergeCell ref="A2:AS2"/>
  </mergeCells>
  <dataValidations count="1">
    <dataValidation type="list" allowBlank="1" showInputMessage="1" showErrorMessage="1" sqref="L7">
      <formula1>"PROGRESSIVE,FINAL"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45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zoomScaleNormal="100" workbookViewId="0">
      <selection activeCell="D32" sqref="D32"/>
    </sheetView>
  </sheetViews>
  <sheetFormatPr defaultRowHeight="15" x14ac:dyDescent="0.25"/>
  <cols>
    <col min="1" max="1" width="8.28515625" style="10" customWidth="1"/>
    <col min="2" max="2" width="18.42578125" style="10" customWidth="1"/>
    <col min="3" max="3" width="27.42578125" style="10" customWidth="1"/>
    <col min="4" max="4" width="30.140625" style="10" customWidth="1"/>
    <col min="5" max="5" width="13.140625" style="10" customWidth="1"/>
    <col min="6" max="6" width="10.5703125" style="10" customWidth="1"/>
    <col min="7" max="7" width="11.28515625" style="10" customWidth="1"/>
    <col min="8" max="8" width="14" style="10" customWidth="1"/>
    <col min="9" max="16384" width="9.140625" style="10"/>
  </cols>
  <sheetData>
    <row r="1" spans="1:9" x14ac:dyDescent="0.25">
      <c r="A1" s="151" t="s">
        <v>205</v>
      </c>
      <c r="B1" s="151"/>
      <c r="C1" s="151"/>
      <c r="D1" s="160"/>
      <c r="E1" s="12"/>
      <c r="F1" s="12"/>
      <c r="G1" s="12"/>
      <c r="H1" s="12"/>
      <c r="I1" s="12"/>
    </row>
    <row r="2" spans="1:9" x14ac:dyDescent="0.25">
      <c r="A2" s="137" t="s">
        <v>206</v>
      </c>
      <c r="B2" s="137" t="s">
        <v>207</v>
      </c>
      <c r="C2" s="137" t="s">
        <v>208</v>
      </c>
      <c r="D2" s="161" t="s">
        <v>2</v>
      </c>
      <c r="E2" s="12" t="s">
        <v>29</v>
      </c>
      <c r="F2" s="12" t="s">
        <v>347</v>
      </c>
      <c r="G2" s="12" t="s">
        <v>348</v>
      </c>
      <c r="H2" s="13" t="s">
        <v>349</v>
      </c>
      <c r="I2" s="13" t="s">
        <v>15</v>
      </c>
    </row>
    <row r="3" spans="1:9" x14ac:dyDescent="0.25">
      <c r="A3" s="150" t="s">
        <v>209</v>
      </c>
      <c r="B3" s="150"/>
      <c r="C3" s="150"/>
      <c r="D3" s="162"/>
      <c r="E3" s="12"/>
      <c r="F3" s="12"/>
      <c r="G3" s="12"/>
      <c r="H3" s="12"/>
      <c r="I3" s="12"/>
    </row>
    <row r="4" spans="1:9" x14ac:dyDescent="0.25">
      <c r="A4" s="12">
        <v>6485</v>
      </c>
      <c r="B4" s="12" t="s">
        <v>221</v>
      </c>
      <c r="C4" s="12" t="s">
        <v>222</v>
      </c>
      <c r="D4" s="114" t="s">
        <v>223</v>
      </c>
      <c r="E4" s="13">
        <v>0</v>
      </c>
      <c r="F4" s="13">
        <v>79.19</v>
      </c>
      <c r="G4" s="12">
        <v>0</v>
      </c>
      <c r="H4" s="13">
        <v>0</v>
      </c>
      <c r="I4" s="13">
        <v>1</v>
      </c>
    </row>
    <row r="5" spans="1:9" x14ac:dyDescent="0.25">
      <c r="A5" s="12">
        <v>7342</v>
      </c>
      <c r="B5" s="12" t="s">
        <v>227</v>
      </c>
      <c r="C5" s="12" t="s">
        <v>228</v>
      </c>
      <c r="D5" s="114" t="s">
        <v>229</v>
      </c>
      <c r="E5" s="13">
        <v>0</v>
      </c>
      <c r="F5" s="13">
        <v>111.92</v>
      </c>
      <c r="G5" s="12">
        <v>3</v>
      </c>
      <c r="H5" s="13">
        <v>3</v>
      </c>
      <c r="I5" s="13">
        <v>2</v>
      </c>
    </row>
    <row r="6" spans="1:9" x14ac:dyDescent="0.25">
      <c r="A6" s="12">
        <v>7267</v>
      </c>
      <c r="B6" s="12" t="s">
        <v>210</v>
      </c>
      <c r="C6" s="12" t="s">
        <v>211</v>
      </c>
      <c r="D6" s="114"/>
      <c r="E6" s="12">
        <v>4</v>
      </c>
      <c r="F6" s="12">
        <v>71.83</v>
      </c>
      <c r="G6" s="12">
        <v>0</v>
      </c>
      <c r="H6" s="13">
        <v>4</v>
      </c>
      <c r="I6" s="13">
        <v>3</v>
      </c>
    </row>
    <row r="7" spans="1:9" x14ac:dyDescent="0.25">
      <c r="A7" s="12">
        <v>7390</v>
      </c>
      <c r="B7" s="12" t="s">
        <v>224</v>
      </c>
      <c r="C7" s="12" t="s">
        <v>351</v>
      </c>
      <c r="D7" s="114"/>
      <c r="E7" s="13">
        <v>4</v>
      </c>
      <c r="F7" s="13">
        <v>88.14</v>
      </c>
      <c r="G7" s="12">
        <v>0</v>
      </c>
      <c r="H7" s="13">
        <v>4</v>
      </c>
      <c r="I7" s="13">
        <v>4</v>
      </c>
    </row>
    <row r="8" spans="1:9" x14ac:dyDescent="0.25">
      <c r="A8" s="12">
        <v>6968</v>
      </c>
      <c r="B8" s="12" t="s">
        <v>212</v>
      </c>
      <c r="C8" s="12" t="s">
        <v>213</v>
      </c>
      <c r="D8" s="114" t="s">
        <v>214</v>
      </c>
      <c r="E8" s="12">
        <v>4</v>
      </c>
      <c r="F8" s="12">
        <v>97.04</v>
      </c>
      <c r="G8" s="12">
        <v>0</v>
      </c>
      <c r="H8" s="13">
        <v>4</v>
      </c>
      <c r="I8" s="13">
        <v>5</v>
      </c>
    </row>
    <row r="9" spans="1:9" x14ac:dyDescent="0.25">
      <c r="A9" s="12">
        <v>7194</v>
      </c>
      <c r="B9" s="12" t="s">
        <v>63</v>
      </c>
      <c r="C9" s="12" t="s">
        <v>64</v>
      </c>
      <c r="D9" s="114" t="s">
        <v>226</v>
      </c>
      <c r="E9" s="13">
        <v>4</v>
      </c>
      <c r="F9" s="13">
        <v>122.73</v>
      </c>
      <c r="G9" s="12">
        <v>5</v>
      </c>
      <c r="H9" s="13">
        <v>9</v>
      </c>
      <c r="I9" s="13">
        <v>6</v>
      </c>
    </row>
    <row r="10" spans="1:9" x14ac:dyDescent="0.25">
      <c r="A10" s="12">
        <v>7345</v>
      </c>
      <c r="B10" s="12" t="s">
        <v>218</v>
      </c>
      <c r="C10" s="12" t="s">
        <v>219</v>
      </c>
      <c r="D10" s="114" t="s">
        <v>220</v>
      </c>
      <c r="E10" s="12">
        <v>12</v>
      </c>
      <c r="F10" s="12">
        <v>124.37</v>
      </c>
      <c r="G10" s="12">
        <v>6</v>
      </c>
      <c r="H10" s="13">
        <v>15</v>
      </c>
      <c r="I10" s="12"/>
    </row>
    <row r="11" spans="1:9" x14ac:dyDescent="0.25">
      <c r="A11" s="12">
        <v>7133</v>
      </c>
      <c r="B11" s="12" t="s">
        <v>230</v>
      </c>
      <c r="C11" s="12" t="s">
        <v>231</v>
      </c>
      <c r="D11" s="114" t="s">
        <v>229</v>
      </c>
      <c r="E11" s="13" t="s">
        <v>350</v>
      </c>
      <c r="F11" s="12"/>
      <c r="G11" s="12"/>
      <c r="H11" s="12"/>
      <c r="I11" s="12"/>
    </row>
    <row r="12" spans="1:9" x14ac:dyDescent="0.25">
      <c r="A12" s="12">
        <v>7301</v>
      </c>
      <c r="B12" s="12" t="s">
        <v>215</v>
      </c>
      <c r="C12" s="12" t="s">
        <v>216</v>
      </c>
      <c r="D12" s="114" t="s">
        <v>217</v>
      </c>
      <c r="E12" s="13" t="s">
        <v>204</v>
      </c>
      <c r="F12" s="12"/>
      <c r="G12" s="12"/>
      <c r="H12" s="12"/>
      <c r="I12" s="12"/>
    </row>
    <row r="13" spans="1:9" x14ac:dyDescent="0.25">
      <c r="E13" s="12"/>
      <c r="F13" s="12"/>
      <c r="G13" s="12"/>
      <c r="H13" s="12"/>
      <c r="I13" s="12"/>
    </row>
    <row r="14" spans="1:9" x14ac:dyDescent="0.25">
      <c r="A14" s="12"/>
      <c r="B14" s="12"/>
      <c r="C14" s="12"/>
      <c r="D14" s="114"/>
      <c r="E14" s="12"/>
      <c r="F14" s="12"/>
      <c r="G14" s="12"/>
      <c r="H14" s="12"/>
      <c r="I14" s="12"/>
    </row>
    <row r="15" spans="1:9" x14ac:dyDescent="0.25">
      <c r="A15" s="137" t="s">
        <v>232</v>
      </c>
      <c r="B15" s="12"/>
      <c r="C15" s="12"/>
      <c r="D15" s="114"/>
      <c r="E15" s="12"/>
      <c r="F15" s="12"/>
      <c r="G15" s="12"/>
      <c r="H15" s="12"/>
      <c r="I15" s="12"/>
    </row>
    <row r="16" spans="1:9" x14ac:dyDescent="0.25">
      <c r="A16" s="12">
        <v>6640</v>
      </c>
      <c r="B16" s="12" t="s">
        <v>52</v>
      </c>
      <c r="C16" s="12" t="s">
        <v>80</v>
      </c>
      <c r="D16" s="114"/>
      <c r="E16" s="12">
        <v>0</v>
      </c>
      <c r="F16" s="12">
        <v>88.21</v>
      </c>
      <c r="G16" s="12">
        <v>0</v>
      </c>
      <c r="H16" s="13">
        <v>0</v>
      </c>
      <c r="I16" s="13">
        <v>1</v>
      </c>
    </row>
    <row r="17" spans="1:9" x14ac:dyDescent="0.25">
      <c r="A17" s="12">
        <v>7074</v>
      </c>
      <c r="B17" s="12" t="s">
        <v>52</v>
      </c>
      <c r="C17" s="12" t="s">
        <v>53</v>
      </c>
      <c r="D17" s="114"/>
      <c r="E17" s="12">
        <v>4</v>
      </c>
      <c r="F17" s="12">
        <v>88.35</v>
      </c>
      <c r="G17" s="12">
        <v>0</v>
      </c>
      <c r="H17" s="13">
        <v>4</v>
      </c>
      <c r="I17" s="13">
        <v>2</v>
      </c>
    </row>
    <row r="18" spans="1:9" x14ac:dyDescent="0.25">
      <c r="A18" s="12">
        <v>7147</v>
      </c>
      <c r="B18" s="12" t="s">
        <v>233</v>
      </c>
      <c r="C18" s="12" t="s">
        <v>234</v>
      </c>
      <c r="D18" s="114"/>
      <c r="E18" s="12">
        <v>4</v>
      </c>
      <c r="F18" s="12">
        <v>105.13</v>
      </c>
      <c r="G18" s="12">
        <v>1</v>
      </c>
      <c r="H18" s="13">
        <v>5</v>
      </c>
      <c r="I18" s="13">
        <v>3</v>
      </c>
    </row>
    <row r="19" spans="1:9" x14ac:dyDescent="0.25">
      <c r="A19" s="12">
        <v>7076</v>
      </c>
      <c r="B19" s="12" t="s">
        <v>55</v>
      </c>
      <c r="C19" s="12" t="s">
        <v>56</v>
      </c>
      <c r="D19" s="114" t="s">
        <v>237</v>
      </c>
      <c r="E19" s="12">
        <v>12</v>
      </c>
      <c r="F19" s="12">
        <v>104.62</v>
      </c>
      <c r="G19" s="12">
        <v>1</v>
      </c>
      <c r="H19" s="13">
        <v>13</v>
      </c>
      <c r="I19" s="13">
        <v>4</v>
      </c>
    </row>
    <row r="20" spans="1:9" x14ac:dyDescent="0.25">
      <c r="A20" s="12">
        <v>7380</v>
      </c>
      <c r="B20" s="12" t="s">
        <v>235</v>
      </c>
      <c r="C20" s="12" t="s">
        <v>236</v>
      </c>
      <c r="D20" s="114" t="s">
        <v>220</v>
      </c>
      <c r="E20" s="13" t="s">
        <v>204</v>
      </c>
      <c r="F20" s="12"/>
      <c r="G20" s="12"/>
      <c r="H20" s="12"/>
      <c r="I20" s="12"/>
    </row>
    <row r="21" spans="1:9" x14ac:dyDescent="0.25">
      <c r="E21" s="12"/>
      <c r="F21" s="12"/>
      <c r="G21" s="12"/>
      <c r="H21" s="12"/>
      <c r="I21" s="12"/>
    </row>
    <row r="22" spans="1:9" x14ac:dyDescent="0.25">
      <c r="A22" s="12"/>
      <c r="B22" s="12"/>
      <c r="C22" s="12"/>
      <c r="D22" s="114"/>
      <c r="E22" s="12"/>
      <c r="F22" s="12"/>
      <c r="G22" s="12"/>
      <c r="H22" s="12"/>
      <c r="I22" s="12"/>
    </row>
    <row r="23" spans="1:9" x14ac:dyDescent="0.25">
      <c r="A23" s="150" t="s">
        <v>238</v>
      </c>
      <c r="B23" s="150"/>
      <c r="C23" s="150"/>
      <c r="D23" s="162"/>
      <c r="E23" s="12"/>
      <c r="F23" s="12"/>
      <c r="G23" s="12"/>
      <c r="H23" s="12"/>
      <c r="I23" s="12"/>
    </row>
    <row r="24" spans="1:9" x14ac:dyDescent="0.25">
      <c r="A24" s="12">
        <v>7344</v>
      </c>
      <c r="B24" s="12" t="s">
        <v>32</v>
      </c>
      <c r="C24" s="12" t="s">
        <v>242</v>
      </c>
      <c r="D24" s="114"/>
      <c r="E24" s="12">
        <v>0</v>
      </c>
      <c r="F24" s="12">
        <v>99.56</v>
      </c>
      <c r="G24" s="12">
        <v>0</v>
      </c>
      <c r="H24" s="13">
        <v>0</v>
      </c>
      <c r="I24" s="13">
        <v>1</v>
      </c>
    </row>
    <row r="25" spans="1:9" x14ac:dyDescent="0.25">
      <c r="A25" s="12" t="s">
        <v>239</v>
      </c>
      <c r="B25" s="12" t="s">
        <v>111</v>
      </c>
      <c r="C25" s="12" t="s">
        <v>240</v>
      </c>
      <c r="D25" s="114" t="s">
        <v>241</v>
      </c>
      <c r="E25" s="12">
        <v>4</v>
      </c>
      <c r="F25" s="12">
        <v>168</v>
      </c>
      <c r="G25" s="12">
        <v>17</v>
      </c>
      <c r="H25" s="13">
        <v>21</v>
      </c>
      <c r="I25" s="13">
        <v>2</v>
      </c>
    </row>
    <row r="26" spans="1:9" x14ac:dyDescent="0.25">
      <c r="A26" s="12">
        <v>9175</v>
      </c>
      <c r="B26" s="12" t="s">
        <v>243</v>
      </c>
      <c r="C26" s="12" t="s">
        <v>244</v>
      </c>
      <c r="D26" s="114" t="s">
        <v>245</v>
      </c>
      <c r="E26" s="13" t="s">
        <v>204</v>
      </c>
      <c r="F26" s="12"/>
      <c r="G26" s="12"/>
      <c r="H26" s="12"/>
      <c r="I26" s="12"/>
    </row>
    <row r="27" spans="1:9" x14ac:dyDescent="0.25">
      <c r="A27" s="12">
        <v>7149</v>
      </c>
      <c r="B27" s="12" t="s">
        <v>233</v>
      </c>
      <c r="C27" s="12" t="s">
        <v>246</v>
      </c>
      <c r="D27" s="114" t="s">
        <v>121</v>
      </c>
      <c r="E27" s="13" t="s">
        <v>204</v>
      </c>
      <c r="F27" s="12"/>
      <c r="G27" s="12"/>
      <c r="H27" s="12"/>
      <c r="I27" s="12"/>
    </row>
    <row r="28" spans="1:9" x14ac:dyDescent="0.25">
      <c r="A28" s="12"/>
      <c r="B28" s="12"/>
      <c r="C28" s="12"/>
      <c r="D28" s="114"/>
      <c r="E28" s="12"/>
      <c r="F28" s="12"/>
      <c r="G28" s="12"/>
      <c r="H28" s="12"/>
      <c r="I28" s="12"/>
    </row>
    <row r="29" spans="1:9" x14ac:dyDescent="0.25">
      <c r="A29" s="150" t="s">
        <v>247</v>
      </c>
      <c r="B29" s="150"/>
      <c r="C29" s="150"/>
      <c r="D29" s="162"/>
      <c r="E29" s="12"/>
      <c r="F29" s="12"/>
      <c r="G29" s="12"/>
      <c r="H29" s="12"/>
      <c r="I29" s="12"/>
    </row>
    <row r="30" spans="1:9" x14ac:dyDescent="0.25">
      <c r="A30" s="12">
        <v>6537</v>
      </c>
      <c r="B30" s="12" t="s">
        <v>32</v>
      </c>
      <c r="C30" s="12" t="s">
        <v>248</v>
      </c>
      <c r="D30" s="114" t="s">
        <v>249</v>
      </c>
      <c r="E30" s="12">
        <v>0</v>
      </c>
      <c r="F30" s="12">
        <v>103.14</v>
      </c>
      <c r="G30" s="12">
        <v>1</v>
      </c>
      <c r="H30" s="13">
        <v>1</v>
      </c>
      <c r="I30" s="13">
        <v>1</v>
      </c>
    </row>
    <row r="31" spans="1:9" x14ac:dyDescent="0.25">
      <c r="A31" s="12">
        <v>7074</v>
      </c>
      <c r="B31" s="12" t="s">
        <v>52</v>
      </c>
      <c r="C31" s="12" t="s">
        <v>53</v>
      </c>
      <c r="D31" s="114" t="s">
        <v>81</v>
      </c>
      <c r="E31" s="12">
        <v>4</v>
      </c>
      <c r="F31" s="12">
        <v>88.21</v>
      </c>
      <c r="G31" s="12">
        <v>0</v>
      </c>
      <c r="H31" s="13">
        <v>4</v>
      </c>
      <c r="I31" s="13">
        <v>2</v>
      </c>
    </row>
    <row r="32" spans="1:9" x14ac:dyDescent="0.25">
      <c r="A32" s="12"/>
      <c r="B32" s="12"/>
      <c r="C32" s="12"/>
      <c r="D32" s="114"/>
      <c r="E32" s="12"/>
      <c r="F32" s="12"/>
      <c r="G32" s="12"/>
      <c r="H32" s="12"/>
      <c r="I32" s="12"/>
    </row>
    <row r="33" spans="1:9" x14ac:dyDescent="0.25">
      <c r="A33" s="150" t="s">
        <v>250</v>
      </c>
      <c r="B33" s="150"/>
      <c r="C33" s="150"/>
      <c r="D33" s="162"/>
      <c r="E33" s="12"/>
      <c r="F33" s="12"/>
      <c r="G33" s="12"/>
      <c r="H33" s="12"/>
      <c r="I33" s="12"/>
    </row>
    <row r="34" spans="1:9" x14ac:dyDescent="0.25">
      <c r="A34" s="12">
        <v>7092</v>
      </c>
      <c r="B34" s="12" t="s">
        <v>70</v>
      </c>
      <c r="C34" s="12" t="s">
        <v>71</v>
      </c>
      <c r="D34" s="114" t="s">
        <v>72</v>
      </c>
      <c r="E34" s="12">
        <v>0</v>
      </c>
      <c r="F34" s="12">
        <v>84.97</v>
      </c>
      <c r="G34" s="12">
        <v>0</v>
      </c>
      <c r="H34" s="13">
        <v>0</v>
      </c>
      <c r="I34" s="13">
        <v>1</v>
      </c>
    </row>
    <row r="35" spans="1:9" x14ac:dyDescent="0.25">
      <c r="A35" s="12">
        <v>6714</v>
      </c>
      <c r="B35" s="12" t="s">
        <v>36</v>
      </c>
      <c r="C35" s="12" t="s">
        <v>75</v>
      </c>
      <c r="D35" s="114" t="s">
        <v>254</v>
      </c>
      <c r="E35" s="12">
        <v>4</v>
      </c>
      <c r="F35" s="12">
        <v>100.09</v>
      </c>
      <c r="G35" s="12">
        <v>0</v>
      </c>
      <c r="H35" s="13">
        <v>4</v>
      </c>
      <c r="I35" s="13">
        <v>2</v>
      </c>
    </row>
    <row r="36" spans="1:9" x14ac:dyDescent="0.25">
      <c r="A36" s="12">
        <v>7380</v>
      </c>
      <c r="B36" s="12" t="s">
        <v>235</v>
      </c>
      <c r="C36" s="12" t="s">
        <v>236</v>
      </c>
      <c r="D36" s="114" t="s">
        <v>220</v>
      </c>
      <c r="E36" s="13" t="s">
        <v>204</v>
      </c>
      <c r="F36" s="12"/>
      <c r="G36" s="12"/>
      <c r="H36" s="12"/>
      <c r="I36" s="12"/>
    </row>
    <row r="37" spans="1:9" x14ac:dyDescent="0.25">
      <c r="A37" s="12">
        <v>6915</v>
      </c>
      <c r="B37" s="12" t="s">
        <v>251</v>
      </c>
      <c r="C37" s="12" t="s">
        <v>252</v>
      </c>
      <c r="D37" s="114" t="s">
        <v>253</v>
      </c>
      <c r="E37" s="12"/>
      <c r="F37" s="12"/>
      <c r="G37" s="12"/>
      <c r="H37" s="12"/>
      <c r="I37" s="12"/>
    </row>
    <row r="38" spans="1:9" x14ac:dyDescent="0.25">
      <c r="A38" s="12"/>
      <c r="B38" s="12"/>
      <c r="C38" s="12"/>
      <c r="D38" s="114"/>
      <c r="E38" s="12"/>
      <c r="F38" s="12"/>
      <c r="G38" s="12"/>
      <c r="H38" s="12"/>
      <c r="I38" s="12"/>
    </row>
    <row r="39" spans="1:9" x14ac:dyDescent="0.25">
      <c r="A39" s="150" t="s">
        <v>255</v>
      </c>
      <c r="B39" s="150"/>
      <c r="C39" s="150"/>
      <c r="D39" s="162"/>
      <c r="E39" s="12"/>
      <c r="F39" s="12"/>
      <c r="G39" s="12"/>
      <c r="H39" s="12"/>
      <c r="I39" s="12"/>
    </row>
    <row r="40" spans="1:9" x14ac:dyDescent="0.25">
      <c r="A40" s="12">
        <v>6705</v>
      </c>
      <c r="B40" s="12" t="s">
        <v>188</v>
      </c>
      <c r="C40" s="12" t="s">
        <v>266</v>
      </c>
      <c r="D40" s="114"/>
      <c r="E40" s="13">
        <v>0</v>
      </c>
      <c r="F40" s="13">
        <v>82.92</v>
      </c>
      <c r="G40" s="12">
        <v>0</v>
      </c>
      <c r="H40" s="13">
        <v>0</v>
      </c>
      <c r="I40" s="13">
        <v>1</v>
      </c>
    </row>
    <row r="41" spans="1:9" x14ac:dyDescent="0.25">
      <c r="A41" s="12">
        <v>6925</v>
      </c>
      <c r="B41" s="12" t="s">
        <v>86</v>
      </c>
      <c r="C41" s="12" t="s">
        <v>87</v>
      </c>
      <c r="D41" s="114"/>
      <c r="E41" s="13">
        <v>0</v>
      </c>
      <c r="F41" s="13">
        <v>83.96</v>
      </c>
      <c r="G41" s="12">
        <v>0</v>
      </c>
      <c r="H41" s="13">
        <v>0</v>
      </c>
      <c r="I41" s="13">
        <v>2</v>
      </c>
    </row>
    <row r="42" spans="1:9" x14ac:dyDescent="0.25">
      <c r="A42" s="12">
        <v>7345</v>
      </c>
      <c r="B42" s="12" t="s">
        <v>218</v>
      </c>
      <c r="C42" s="12" t="s">
        <v>219</v>
      </c>
      <c r="D42" s="114" t="s">
        <v>359</v>
      </c>
      <c r="E42" s="13">
        <v>0</v>
      </c>
      <c r="F42" s="13">
        <v>84.87</v>
      </c>
      <c r="G42" s="12">
        <v>0</v>
      </c>
      <c r="H42" s="13">
        <v>0</v>
      </c>
      <c r="I42" s="13">
        <v>3</v>
      </c>
    </row>
    <row r="43" spans="1:9" x14ac:dyDescent="0.25">
      <c r="A43" s="12">
        <v>7115</v>
      </c>
      <c r="B43" s="12" t="s">
        <v>89</v>
      </c>
      <c r="C43" s="12" t="s">
        <v>90</v>
      </c>
      <c r="D43" s="114" t="s">
        <v>91</v>
      </c>
      <c r="E43" s="13">
        <v>0</v>
      </c>
      <c r="F43" s="13">
        <v>95.94</v>
      </c>
      <c r="G43" s="12">
        <v>0</v>
      </c>
      <c r="H43" s="13">
        <v>0</v>
      </c>
      <c r="I43" s="13">
        <v>4</v>
      </c>
    </row>
    <row r="44" spans="1:9" x14ac:dyDescent="0.25">
      <c r="A44" s="12">
        <v>7291</v>
      </c>
      <c r="B44" s="12" t="s">
        <v>261</v>
      </c>
      <c r="C44" s="12" t="s">
        <v>262</v>
      </c>
      <c r="D44" s="114"/>
      <c r="E44" s="12">
        <v>0</v>
      </c>
      <c r="F44" s="12">
        <v>97.51</v>
      </c>
      <c r="G44" s="12">
        <v>0</v>
      </c>
      <c r="H44" s="13">
        <v>0</v>
      </c>
      <c r="I44" s="13">
        <v>5</v>
      </c>
    </row>
    <row r="45" spans="1:9" x14ac:dyDescent="0.25">
      <c r="A45" s="12">
        <v>7178</v>
      </c>
      <c r="B45" s="12" t="s">
        <v>20</v>
      </c>
      <c r="C45" s="12" t="s">
        <v>92</v>
      </c>
      <c r="D45" s="114" t="s">
        <v>152</v>
      </c>
      <c r="E45" s="13">
        <v>0</v>
      </c>
      <c r="F45" s="13">
        <v>105.5</v>
      </c>
      <c r="G45" s="12">
        <v>1</v>
      </c>
      <c r="H45" s="13">
        <v>1</v>
      </c>
      <c r="I45" s="13">
        <v>6</v>
      </c>
    </row>
    <row r="46" spans="1:9" x14ac:dyDescent="0.25">
      <c r="A46" s="12">
        <v>5713</v>
      </c>
      <c r="B46" s="12" t="s">
        <v>263</v>
      </c>
      <c r="C46" s="12" t="s">
        <v>264</v>
      </c>
      <c r="D46" s="114" t="s">
        <v>265</v>
      </c>
      <c r="E46" s="12">
        <v>4</v>
      </c>
      <c r="F46" s="12">
        <v>90.74</v>
      </c>
      <c r="G46" s="12">
        <v>0</v>
      </c>
      <c r="H46" s="13">
        <v>4</v>
      </c>
      <c r="I46" s="12"/>
    </row>
    <row r="47" spans="1:9" x14ac:dyDescent="0.25">
      <c r="A47" s="12">
        <v>7049</v>
      </c>
      <c r="B47" s="12" t="s">
        <v>267</v>
      </c>
      <c r="C47" s="12" t="s">
        <v>268</v>
      </c>
      <c r="D47" s="114" t="s">
        <v>123</v>
      </c>
      <c r="E47" s="13">
        <v>0</v>
      </c>
      <c r="F47" s="13">
        <v>107.97</v>
      </c>
      <c r="G47" s="12">
        <v>2</v>
      </c>
      <c r="H47" s="13">
        <v>2</v>
      </c>
      <c r="I47" s="12"/>
    </row>
    <row r="48" spans="1:9" x14ac:dyDescent="0.25">
      <c r="A48" s="12">
        <v>5703</v>
      </c>
      <c r="B48" s="12" t="s">
        <v>165</v>
      </c>
      <c r="C48" s="12" t="s">
        <v>269</v>
      </c>
      <c r="D48" s="114"/>
      <c r="E48" s="13">
        <v>4</v>
      </c>
      <c r="F48" s="13">
        <v>109.12</v>
      </c>
      <c r="G48" s="12">
        <v>2</v>
      </c>
      <c r="H48" s="13">
        <v>6</v>
      </c>
      <c r="I48" s="12"/>
    </row>
    <row r="49" spans="1:9" x14ac:dyDescent="0.25">
      <c r="A49" s="12">
        <v>6131</v>
      </c>
      <c r="B49" s="12" t="s">
        <v>357</v>
      </c>
      <c r="C49" s="12" t="s">
        <v>331</v>
      </c>
      <c r="D49" s="114" t="s">
        <v>358</v>
      </c>
      <c r="E49" s="13">
        <v>8</v>
      </c>
      <c r="F49" s="13">
        <v>110.04</v>
      </c>
      <c r="G49" s="12">
        <v>2</v>
      </c>
      <c r="H49" s="13">
        <v>10</v>
      </c>
      <c r="I49" s="13"/>
    </row>
    <row r="50" spans="1:9" x14ac:dyDescent="0.25">
      <c r="A50" s="12">
        <v>7238</v>
      </c>
      <c r="B50" s="12" t="s">
        <v>256</v>
      </c>
      <c r="C50" s="12" t="s">
        <v>257</v>
      </c>
      <c r="D50" s="114" t="s">
        <v>258</v>
      </c>
      <c r="E50" s="12">
        <v>4</v>
      </c>
      <c r="F50" s="12">
        <v>117.93</v>
      </c>
      <c r="G50" s="12">
        <v>4</v>
      </c>
      <c r="H50" s="13">
        <v>8</v>
      </c>
      <c r="I50" s="12"/>
    </row>
    <row r="51" spans="1:9" x14ac:dyDescent="0.25">
      <c r="A51" s="12">
        <v>7118</v>
      </c>
      <c r="B51" s="12" t="s">
        <v>360</v>
      </c>
      <c r="C51" s="12" t="s">
        <v>260</v>
      </c>
      <c r="D51" s="114" t="s">
        <v>361</v>
      </c>
      <c r="E51" s="13">
        <v>4</v>
      </c>
      <c r="F51" s="13">
        <v>119.77</v>
      </c>
      <c r="G51" s="12">
        <v>5</v>
      </c>
      <c r="H51" s="13">
        <v>9</v>
      </c>
      <c r="I51" s="13"/>
    </row>
    <row r="52" spans="1:9" x14ac:dyDescent="0.25">
      <c r="A52" s="12">
        <v>7118</v>
      </c>
      <c r="B52" s="12" t="s">
        <v>259</v>
      </c>
      <c r="C52" s="12" t="s">
        <v>260</v>
      </c>
      <c r="D52" s="114" t="s">
        <v>258</v>
      </c>
      <c r="E52" s="13" t="s">
        <v>350</v>
      </c>
      <c r="F52" s="12"/>
      <c r="G52" s="12"/>
      <c r="H52" s="12"/>
      <c r="I52" s="12"/>
    </row>
    <row r="53" spans="1:9" x14ac:dyDescent="0.25">
      <c r="A53" s="12">
        <v>6970</v>
      </c>
      <c r="B53" s="12" t="s">
        <v>270</v>
      </c>
      <c r="C53" s="12" t="s">
        <v>271</v>
      </c>
      <c r="D53" s="114" t="s">
        <v>121</v>
      </c>
      <c r="E53" s="13" t="s">
        <v>350</v>
      </c>
      <c r="F53" s="12"/>
      <c r="G53" s="12"/>
      <c r="H53" s="12"/>
      <c r="I53" s="12"/>
    </row>
    <row r="54" spans="1:9" x14ac:dyDescent="0.25">
      <c r="A54" s="12"/>
      <c r="B54" s="12"/>
      <c r="C54" s="12"/>
      <c r="D54" s="114"/>
      <c r="E54" s="13"/>
      <c r="F54" s="13"/>
      <c r="G54" s="12"/>
      <c r="H54" s="13"/>
      <c r="I54" s="13"/>
    </row>
    <row r="55" spans="1:9" x14ac:dyDescent="0.25">
      <c r="A55" s="12"/>
      <c r="B55" s="12"/>
      <c r="C55" s="12"/>
      <c r="D55" s="114"/>
      <c r="E55" s="12"/>
      <c r="F55" s="12"/>
      <c r="G55" s="12"/>
      <c r="H55" s="12"/>
      <c r="I55" s="12"/>
    </row>
    <row r="56" spans="1:9" x14ac:dyDescent="0.25">
      <c r="A56" s="150" t="s">
        <v>272</v>
      </c>
      <c r="B56" s="150"/>
      <c r="C56" s="150"/>
      <c r="D56" s="162"/>
      <c r="E56" s="12"/>
      <c r="F56" s="12"/>
      <c r="G56" s="12"/>
      <c r="H56" s="12"/>
      <c r="I56" s="12"/>
    </row>
    <row r="57" spans="1:9" x14ac:dyDescent="0.25">
      <c r="A57" s="12">
        <v>7353</v>
      </c>
      <c r="B57" s="12" t="s">
        <v>282</v>
      </c>
      <c r="C57" s="12" t="s">
        <v>283</v>
      </c>
      <c r="D57" s="114"/>
      <c r="E57" s="13">
        <v>0</v>
      </c>
      <c r="F57" s="13">
        <v>75.709999999999994</v>
      </c>
      <c r="G57" s="12">
        <v>0</v>
      </c>
      <c r="H57" s="13">
        <v>0</v>
      </c>
      <c r="I57" s="13">
        <v>1</v>
      </c>
    </row>
    <row r="58" spans="1:9" x14ac:dyDescent="0.25">
      <c r="A58" s="12">
        <v>7317</v>
      </c>
      <c r="B58" s="12" t="s">
        <v>275</v>
      </c>
      <c r="C58" s="12" t="s">
        <v>276</v>
      </c>
      <c r="D58" s="114"/>
      <c r="E58" s="13">
        <v>0</v>
      </c>
      <c r="F58" s="13">
        <v>77.77</v>
      </c>
      <c r="G58" s="12">
        <v>0</v>
      </c>
      <c r="H58" s="13">
        <v>0</v>
      </c>
      <c r="I58" s="13">
        <v>2</v>
      </c>
    </row>
    <row r="59" spans="1:9" x14ac:dyDescent="0.25">
      <c r="A59" s="12">
        <v>6312</v>
      </c>
      <c r="B59" s="12" t="s">
        <v>366</v>
      </c>
      <c r="C59" s="12" t="s">
        <v>291</v>
      </c>
      <c r="D59" s="114" t="s">
        <v>258</v>
      </c>
      <c r="E59" s="13">
        <v>0</v>
      </c>
      <c r="F59" s="13">
        <v>86.13</v>
      </c>
      <c r="G59" s="12">
        <v>0</v>
      </c>
      <c r="H59" s="13">
        <v>0</v>
      </c>
      <c r="I59" s="13">
        <v>3</v>
      </c>
    </row>
    <row r="60" spans="1:9" x14ac:dyDescent="0.25">
      <c r="A60" s="12">
        <v>7294</v>
      </c>
      <c r="B60" s="12" t="s">
        <v>26</v>
      </c>
      <c r="C60" s="12" t="s">
        <v>125</v>
      </c>
      <c r="D60" s="114" t="s">
        <v>123</v>
      </c>
      <c r="E60" s="12">
        <v>0</v>
      </c>
      <c r="F60" s="12">
        <v>87.59</v>
      </c>
      <c r="G60" s="12">
        <v>0</v>
      </c>
      <c r="H60" s="13">
        <v>0</v>
      </c>
      <c r="I60" s="13">
        <v>4</v>
      </c>
    </row>
    <row r="61" spans="1:9" x14ac:dyDescent="0.25">
      <c r="A61" s="12">
        <v>7225</v>
      </c>
      <c r="B61" s="12" t="s">
        <v>280</v>
      </c>
      <c r="C61" s="12" t="s">
        <v>281</v>
      </c>
      <c r="D61" s="114"/>
      <c r="E61" s="13">
        <v>0</v>
      </c>
      <c r="F61" s="13">
        <v>88.01</v>
      </c>
      <c r="G61" s="12">
        <v>0</v>
      </c>
      <c r="H61" s="13">
        <v>0</v>
      </c>
      <c r="I61" s="13">
        <v>5</v>
      </c>
    </row>
    <row r="62" spans="1:9" x14ac:dyDescent="0.25">
      <c r="A62" s="12">
        <v>6965</v>
      </c>
      <c r="B62" s="12" t="s">
        <v>153</v>
      </c>
      <c r="C62" s="12" t="s">
        <v>278</v>
      </c>
      <c r="D62" s="114" t="s">
        <v>279</v>
      </c>
      <c r="E62" s="13">
        <v>0</v>
      </c>
      <c r="F62" s="13">
        <v>88.63</v>
      </c>
      <c r="G62" s="12">
        <v>0</v>
      </c>
      <c r="H62" s="13">
        <v>0</v>
      </c>
      <c r="I62" s="13">
        <v>6</v>
      </c>
    </row>
    <row r="63" spans="1:9" x14ac:dyDescent="0.25">
      <c r="A63" s="12">
        <v>6230</v>
      </c>
      <c r="B63" s="12" t="s">
        <v>19</v>
      </c>
      <c r="C63" s="12" t="s">
        <v>273</v>
      </c>
      <c r="D63" s="114" t="s">
        <v>171</v>
      </c>
      <c r="E63" s="12">
        <v>4</v>
      </c>
      <c r="F63" s="12">
        <v>74.75</v>
      </c>
      <c r="G63" s="12">
        <v>0</v>
      </c>
      <c r="H63" s="13">
        <v>4</v>
      </c>
      <c r="I63" s="12"/>
    </row>
    <row r="64" spans="1:9" x14ac:dyDescent="0.25">
      <c r="A64" s="12">
        <v>6449</v>
      </c>
      <c r="B64" s="12" t="s">
        <v>363</v>
      </c>
      <c r="C64" s="12" t="s">
        <v>364</v>
      </c>
      <c r="D64" s="114" t="s">
        <v>365</v>
      </c>
      <c r="E64" s="13">
        <v>8</v>
      </c>
      <c r="F64" s="13">
        <v>75.69</v>
      </c>
      <c r="G64" s="12">
        <v>0</v>
      </c>
      <c r="H64" s="13">
        <v>8</v>
      </c>
      <c r="I64" s="12"/>
    </row>
    <row r="65" spans="1:9" x14ac:dyDescent="0.25">
      <c r="A65" s="12">
        <v>4743</v>
      </c>
      <c r="B65" s="12" t="s">
        <v>19</v>
      </c>
      <c r="C65" s="12" t="s">
        <v>85</v>
      </c>
      <c r="D65" s="114" t="s">
        <v>171</v>
      </c>
      <c r="E65" s="13">
        <v>4</v>
      </c>
      <c r="F65" s="13">
        <v>86.56</v>
      </c>
      <c r="G65" s="12">
        <v>0</v>
      </c>
      <c r="H65" s="13">
        <v>4</v>
      </c>
      <c r="I65" s="12"/>
    </row>
    <row r="66" spans="1:9" x14ac:dyDescent="0.25">
      <c r="A66" s="12">
        <v>7163</v>
      </c>
      <c r="B66" s="12" t="s">
        <v>172</v>
      </c>
      <c r="C66" s="12" t="s">
        <v>173</v>
      </c>
      <c r="D66" s="114"/>
      <c r="E66" s="12">
        <v>4</v>
      </c>
      <c r="F66" s="12">
        <v>90.01</v>
      </c>
      <c r="G66" s="12">
        <v>4</v>
      </c>
      <c r="H66" s="13">
        <v>4</v>
      </c>
      <c r="I66" s="12"/>
    </row>
    <row r="67" spans="1:9" x14ac:dyDescent="0.25">
      <c r="A67" s="12">
        <v>6980</v>
      </c>
      <c r="B67" s="12" t="s">
        <v>129</v>
      </c>
      <c r="C67" s="12" t="s">
        <v>285</v>
      </c>
      <c r="D67" s="114" t="s">
        <v>131</v>
      </c>
      <c r="E67" s="13">
        <v>0</v>
      </c>
      <c r="F67" s="13">
        <v>94.02</v>
      </c>
      <c r="G67" s="12">
        <v>0</v>
      </c>
      <c r="H67" s="13">
        <v>0</v>
      </c>
      <c r="I67" s="12"/>
    </row>
    <row r="68" spans="1:9" x14ac:dyDescent="0.25">
      <c r="A68" s="12">
        <v>7059</v>
      </c>
      <c r="B68" s="12" t="s">
        <v>287</v>
      </c>
      <c r="C68" s="12" t="s">
        <v>288</v>
      </c>
      <c r="D68" s="114" t="s">
        <v>289</v>
      </c>
      <c r="E68" s="13">
        <v>4</v>
      </c>
      <c r="F68" s="13">
        <v>95.62</v>
      </c>
      <c r="G68" s="12">
        <v>0</v>
      </c>
      <c r="H68" s="13">
        <v>4</v>
      </c>
      <c r="I68" s="12"/>
    </row>
    <row r="69" spans="1:9" x14ac:dyDescent="0.25">
      <c r="A69" s="12">
        <v>6629</v>
      </c>
      <c r="B69" s="12" t="s">
        <v>172</v>
      </c>
      <c r="C69" s="12" t="s">
        <v>286</v>
      </c>
      <c r="D69" s="114"/>
      <c r="E69" s="13">
        <v>4</v>
      </c>
      <c r="F69" s="13">
        <v>98.85</v>
      </c>
      <c r="G69" s="12">
        <v>0</v>
      </c>
      <c r="H69" s="13">
        <v>4</v>
      </c>
      <c r="I69" s="12"/>
    </row>
    <row r="70" spans="1:9" x14ac:dyDescent="0.25">
      <c r="A70" s="12">
        <v>7270</v>
      </c>
      <c r="B70" s="12" t="s">
        <v>159</v>
      </c>
      <c r="C70" s="12" t="s">
        <v>160</v>
      </c>
      <c r="D70" s="114" t="s">
        <v>277</v>
      </c>
      <c r="E70" s="13">
        <v>4</v>
      </c>
      <c r="F70" s="13">
        <v>104.24</v>
      </c>
      <c r="G70" s="12">
        <v>1</v>
      </c>
      <c r="H70" s="13">
        <v>5</v>
      </c>
      <c r="I70" s="12"/>
    </row>
    <row r="71" spans="1:9" x14ac:dyDescent="0.25">
      <c r="A71" s="12">
        <v>6131</v>
      </c>
      <c r="B71" s="12" t="s">
        <v>357</v>
      </c>
      <c r="C71" s="12"/>
      <c r="D71" s="114" t="s">
        <v>367</v>
      </c>
      <c r="E71" s="13">
        <v>8</v>
      </c>
      <c r="F71" s="13">
        <v>111.51</v>
      </c>
      <c r="G71" s="12">
        <v>3</v>
      </c>
      <c r="H71" s="13">
        <v>11</v>
      </c>
      <c r="I71" s="12"/>
    </row>
    <row r="72" spans="1:9" x14ac:dyDescent="0.25">
      <c r="A72" s="12"/>
      <c r="B72" s="12" t="s">
        <v>267</v>
      </c>
      <c r="C72" s="12" t="s">
        <v>274</v>
      </c>
      <c r="D72" s="114" t="s">
        <v>123</v>
      </c>
      <c r="E72" s="13" t="s">
        <v>204</v>
      </c>
      <c r="F72" s="12"/>
      <c r="G72" s="12"/>
      <c r="H72" s="12"/>
      <c r="I72" s="12"/>
    </row>
    <row r="73" spans="1:9" x14ac:dyDescent="0.25">
      <c r="A73" s="12"/>
      <c r="B73" s="12" t="s">
        <v>267</v>
      </c>
      <c r="C73" s="12" t="s">
        <v>268</v>
      </c>
      <c r="D73" s="114" t="s">
        <v>277</v>
      </c>
      <c r="E73" s="13" t="s">
        <v>204</v>
      </c>
      <c r="F73" s="12"/>
      <c r="G73" s="12"/>
      <c r="H73" s="12"/>
      <c r="I73" s="12"/>
    </row>
    <row r="74" spans="1:9" x14ac:dyDescent="0.25">
      <c r="A74" s="12">
        <v>7118</v>
      </c>
      <c r="B74" s="12" t="s">
        <v>259</v>
      </c>
      <c r="C74" s="12" t="s">
        <v>260</v>
      </c>
      <c r="D74" s="114" t="s">
        <v>258</v>
      </c>
      <c r="E74" s="13" t="s">
        <v>204</v>
      </c>
      <c r="F74" s="12"/>
      <c r="G74" s="12"/>
      <c r="H74" s="12"/>
      <c r="I74" s="12"/>
    </row>
    <row r="75" spans="1:9" x14ac:dyDescent="0.25">
      <c r="A75" s="12"/>
      <c r="B75" s="12"/>
      <c r="C75" s="12"/>
      <c r="D75" s="114"/>
      <c r="E75" s="13"/>
      <c r="F75" s="13"/>
      <c r="G75" s="12"/>
      <c r="H75" s="13"/>
      <c r="I75" s="12"/>
    </row>
    <row r="76" spans="1:9" x14ac:dyDescent="0.25">
      <c r="A76" s="12"/>
      <c r="B76" s="12"/>
      <c r="C76" s="12"/>
      <c r="D76" s="114"/>
      <c r="E76" s="13"/>
      <c r="F76" s="13"/>
      <c r="G76" s="12"/>
      <c r="H76" s="13"/>
      <c r="I76" s="12"/>
    </row>
    <row r="77" spans="1:9" x14ac:dyDescent="0.25">
      <c r="A77" s="12"/>
      <c r="B77" s="12"/>
      <c r="C77" s="12"/>
      <c r="D77" s="114"/>
      <c r="E77" s="13"/>
      <c r="F77" s="13"/>
      <c r="G77" s="12"/>
      <c r="H77" s="13"/>
      <c r="I77" s="12"/>
    </row>
    <row r="78" spans="1:9" x14ac:dyDescent="0.25">
      <c r="A78" s="12"/>
      <c r="B78" s="12"/>
      <c r="C78" s="12"/>
      <c r="D78" s="114"/>
      <c r="E78" s="12"/>
      <c r="F78" s="12"/>
      <c r="G78" s="12"/>
      <c r="H78" s="12"/>
      <c r="I78" s="12"/>
    </row>
    <row r="79" spans="1:9" x14ac:dyDescent="0.25">
      <c r="A79" s="150" t="s">
        <v>290</v>
      </c>
      <c r="B79" s="150"/>
      <c r="C79" s="150"/>
      <c r="D79" s="162"/>
      <c r="E79" s="12"/>
      <c r="F79" s="12"/>
      <c r="G79" s="12"/>
      <c r="H79" s="12"/>
      <c r="I79" s="12"/>
    </row>
    <row r="80" spans="1:9" x14ac:dyDescent="0.25">
      <c r="A80" s="12">
        <v>6915</v>
      </c>
      <c r="B80" s="12" t="s">
        <v>251</v>
      </c>
      <c r="C80" s="12" t="s">
        <v>252</v>
      </c>
      <c r="D80" s="114" t="s">
        <v>355</v>
      </c>
      <c r="E80" s="12">
        <v>0</v>
      </c>
      <c r="F80" s="12">
        <v>86.87</v>
      </c>
      <c r="G80" s="12">
        <v>0</v>
      </c>
      <c r="H80" s="13">
        <v>0</v>
      </c>
      <c r="I80" s="13">
        <v>1</v>
      </c>
    </row>
    <row r="81" spans="1:9" x14ac:dyDescent="0.25">
      <c r="A81" s="12">
        <v>7212</v>
      </c>
      <c r="B81" s="12" t="s">
        <v>77</v>
      </c>
      <c r="C81" s="12" t="s">
        <v>78</v>
      </c>
      <c r="D81" s="114" t="s">
        <v>292</v>
      </c>
      <c r="E81" s="12">
        <v>8</v>
      </c>
      <c r="F81" s="12">
        <v>91.66</v>
      </c>
      <c r="G81" s="12">
        <v>0</v>
      </c>
      <c r="H81" s="13">
        <v>8</v>
      </c>
      <c r="I81" s="13">
        <v>2</v>
      </c>
    </row>
    <row r="82" spans="1:9" x14ac:dyDescent="0.25">
      <c r="A82" s="12">
        <v>6915</v>
      </c>
      <c r="B82" s="12" t="s">
        <v>251</v>
      </c>
      <c r="C82" s="12" t="s">
        <v>252</v>
      </c>
      <c r="D82" s="114" t="s">
        <v>355</v>
      </c>
      <c r="E82" s="12">
        <v>0</v>
      </c>
      <c r="F82" s="12">
        <v>86.12</v>
      </c>
      <c r="G82" s="12">
        <v>0</v>
      </c>
      <c r="H82" s="13">
        <v>0</v>
      </c>
      <c r="I82" s="13" t="s">
        <v>356</v>
      </c>
    </row>
    <row r="83" spans="1:9" x14ac:dyDescent="0.25">
      <c r="A83" s="12"/>
      <c r="B83" s="12"/>
      <c r="C83" s="12"/>
      <c r="D83" s="114"/>
      <c r="E83" s="13"/>
      <c r="F83" s="12"/>
      <c r="G83" s="12"/>
      <c r="H83" s="12"/>
      <c r="I83" s="12"/>
    </row>
    <row r="84" spans="1:9" x14ac:dyDescent="0.25">
      <c r="A84" s="12"/>
      <c r="B84" s="12"/>
      <c r="C84" s="12"/>
      <c r="D84" s="114"/>
      <c r="E84" s="12"/>
      <c r="F84" s="12"/>
      <c r="G84" s="12"/>
      <c r="H84" s="12"/>
      <c r="I84" s="12"/>
    </row>
    <row r="85" spans="1:9" x14ac:dyDescent="0.25">
      <c r="A85" s="150" t="s">
        <v>293</v>
      </c>
      <c r="B85" s="150"/>
      <c r="C85" s="150"/>
      <c r="D85" s="162"/>
      <c r="E85" s="12"/>
      <c r="F85" s="12"/>
      <c r="G85" s="12"/>
      <c r="H85" s="12"/>
      <c r="I85" s="12"/>
    </row>
    <row r="86" spans="1:9" x14ac:dyDescent="0.25">
      <c r="A86" s="12"/>
      <c r="B86" s="12" t="s">
        <v>19</v>
      </c>
      <c r="C86" s="12" t="s">
        <v>284</v>
      </c>
      <c r="D86" s="114" t="s">
        <v>171</v>
      </c>
      <c r="E86" s="12">
        <v>0</v>
      </c>
      <c r="F86" s="12">
        <v>84.38</v>
      </c>
      <c r="G86" s="12">
        <v>0</v>
      </c>
      <c r="H86" s="12">
        <v>0</v>
      </c>
      <c r="I86" s="12">
        <v>2</v>
      </c>
    </row>
    <row r="87" spans="1:9" x14ac:dyDescent="0.25">
      <c r="A87" s="12">
        <v>7256</v>
      </c>
      <c r="B87" s="12" t="s">
        <v>294</v>
      </c>
      <c r="C87" s="12" t="s">
        <v>295</v>
      </c>
      <c r="D87" s="114" t="s">
        <v>296</v>
      </c>
      <c r="E87" s="12" t="s">
        <v>380</v>
      </c>
      <c r="F87" s="12"/>
      <c r="G87" s="12"/>
      <c r="H87" s="12"/>
      <c r="I87" s="12"/>
    </row>
    <row r="88" spans="1:9" x14ac:dyDescent="0.25">
      <c r="A88" s="12">
        <v>6702</v>
      </c>
      <c r="B88" s="12" t="s">
        <v>23</v>
      </c>
      <c r="C88" s="12" t="s">
        <v>135</v>
      </c>
      <c r="D88" s="114"/>
      <c r="E88" s="12">
        <v>4</v>
      </c>
      <c r="F88" s="12">
        <v>105.56</v>
      </c>
      <c r="G88" s="12">
        <v>1</v>
      </c>
      <c r="H88" s="12">
        <v>5</v>
      </c>
      <c r="I88" s="12">
        <v>4</v>
      </c>
    </row>
    <row r="89" spans="1:9" x14ac:dyDescent="0.25">
      <c r="A89" s="12">
        <v>6980</v>
      </c>
      <c r="B89" s="12" t="s">
        <v>129</v>
      </c>
      <c r="C89" s="12" t="s">
        <v>285</v>
      </c>
      <c r="D89" s="114" t="s">
        <v>131</v>
      </c>
      <c r="E89" s="12">
        <v>4</v>
      </c>
      <c r="F89" s="12">
        <v>87.42</v>
      </c>
      <c r="G89" s="12">
        <v>0</v>
      </c>
      <c r="H89" s="12">
        <v>4</v>
      </c>
      <c r="I89" s="12">
        <v>3</v>
      </c>
    </row>
    <row r="90" spans="1:9" x14ac:dyDescent="0.25">
      <c r="A90" s="12">
        <v>6009</v>
      </c>
      <c r="B90" s="12" t="s">
        <v>297</v>
      </c>
      <c r="C90" s="12" t="s">
        <v>298</v>
      </c>
      <c r="D90" s="114"/>
      <c r="E90" s="12">
        <v>0</v>
      </c>
      <c r="F90" s="12">
        <v>83.88</v>
      </c>
      <c r="G90" s="12">
        <v>0</v>
      </c>
      <c r="H90" s="12">
        <v>0</v>
      </c>
      <c r="I90" s="12">
        <v>1</v>
      </c>
    </row>
    <row r="91" spans="1:9" x14ac:dyDescent="0.25">
      <c r="A91" s="12">
        <v>5636</v>
      </c>
      <c r="B91" s="12" t="s">
        <v>294</v>
      </c>
      <c r="C91" s="12" t="s">
        <v>299</v>
      </c>
      <c r="D91" s="114" t="s">
        <v>296</v>
      </c>
      <c r="E91" s="12" t="s">
        <v>380</v>
      </c>
      <c r="F91" s="12"/>
      <c r="G91" s="12"/>
      <c r="H91" s="12"/>
      <c r="I91" s="12"/>
    </row>
    <row r="92" spans="1:9" x14ac:dyDescent="0.25">
      <c r="A92" s="12"/>
      <c r="B92" s="12"/>
      <c r="C92" s="12"/>
      <c r="D92" s="114"/>
      <c r="E92" s="12"/>
      <c r="F92" s="12"/>
      <c r="G92" s="12"/>
      <c r="H92" s="12"/>
      <c r="I92" s="12"/>
    </row>
    <row r="93" spans="1:9" x14ac:dyDescent="0.25">
      <c r="A93" s="150" t="s">
        <v>300</v>
      </c>
      <c r="B93" s="150"/>
      <c r="C93" s="150"/>
      <c r="D93" s="162"/>
      <c r="E93" s="12"/>
      <c r="F93" s="12"/>
      <c r="G93" s="12"/>
      <c r="H93" s="12"/>
      <c r="I93" s="12"/>
    </row>
    <row r="94" spans="1:9" x14ac:dyDescent="0.25">
      <c r="A94" s="12">
        <v>6916</v>
      </c>
      <c r="B94" s="12" t="s">
        <v>301</v>
      </c>
      <c r="C94" s="12" t="s">
        <v>302</v>
      </c>
      <c r="D94" s="114" t="s">
        <v>303</v>
      </c>
      <c r="E94" s="12">
        <v>0</v>
      </c>
      <c r="F94" s="12">
        <v>88.73</v>
      </c>
      <c r="G94" s="12">
        <v>0</v>
      </c>
      <c r="H94" s="12">
        <v>0</v>
      </c>
      <c r="I94" s="12">
        <v>1</v>
      </c>
    </row>
    <row r="95" spans="1:9" x14ac:dyDescent="0.25">
      <c r="A95" s="12">
        <v>6107</v>
      </c>
      <c r="B95" s="12" t="s">
        <v>17</v>
      </c>
      <c r="C95" s="12" t="s">
        <v>179</v>
      </c>
      <c r="D95" s="114" t="s">
        <v>304</v>
      </c>
      <c r="E95" s="12">
        <v>4</v>
      </c>
      <c r="F95" s="12">
        <v>91.1</v>
      </c>
      <c r="G95" s="12">
        <v>0</v>
      </c>
      <c r="H95" s="12">
        <v>4</v>
      </c>
      <c r="I95" s="12">
        <v>3</v>
      </c>
    </row>
    <row r="96" spans="1:9" x14ac:dyDescent="0.25">
      <c r="A96" s="12">
        <v>6989</v>
      </c>
      <c r="B96" s="12" t="s">
        <v>275</v>
      </c>
      <c r="C96" s="12" t="s">
        <v>305</v>
      </c>
      <c r="D96" s="114"/>
      <c r="E96" s="12">
        <v>12</v>
      </c>
      <c r="F96" s="12">
        <v>103.27</v>
      </c>
      <c r="G96" s="12">
        <v>1</v>
      </c>
      <c r="H96" s="12">
        <v>13</v>
      </c>
      <c r="I96" s="12">
        <v>5</v>
      </c>
    </row>
    <row r="97" spans="1:9" x14ac:dyDescent="0.25">
      <c r="A97" s="12">
        <v>7135</v>
      </c>
      <c r="B97" s="12" t="s">
        <v>25</v>
      </c>
      <c r="C97" s="12" t="s">
        <v>122</v>
      </c>
      <c r="D97" s="114" t="s">
        <v>123</v>
      </c>
      <c r="E97" s="12">
        <v>0</v>
      </c>
      <c r="F97" s="12">
        <v>90</v>
      </c>
      <c r="G97" s="12">
        <v>0</v>
      </c>
      <c r="H97" s="12">
        <v>0</v>
      </c>
      <c r="I97" s="12">
        <v>2</v>
      </c>
    </row>
    <row r="98" spans="1:9" x14ac:dyDescent="0.25">
      <c r="A98" s="12">
        <v>6029</v>
      </c>
      <c r="B98" s="12" t="s">
        <v>159</v>
      </c>
      <c r="C98" s="12" t="s">
        <v>181</v>
      </c>
      <c r="D98" s="114" t="s">
        <v>123</v>
      </c>
      <c r="E98" s="12">
        <v>8</v>
      </c>
      <c r="F98" s="12">
        <v>112.69</v>
      </c>
      <c r="G98" s="12">
        <v>3</v>
      </c>
      <c r="H98" s="12">
        <v>11</v>
      </c>
      <c r="I98" s="12">
        <v>4</v>
      </c>
    </row>
    <row r="99" spans="1:9" x14ac:dyDescent="0.25">
      <c r="A99" s="12">
        <v>6916</v>
      </c>
      <c r="B99" s="12" t="s">
        <v>301</v>
      </c>
      <c r="C99" s="12" t="s">
        <v>302</v>
      </c>
      <c r="D99" s="114" t="s">
        <v>303</v>
      </c>
      <c r="E99" s="12">
        <v>0</v>
      </c>
      <c r="F99" s="12">
        <v>93.68</v>
      </c>
      <c r="G99" s="12">
        <v>0</v>
      </c>
      <c r="H99" s="12">
        <v>0</v>
      </c>
      <c r="I99" s="12" t="s">
        <v>373</v>
      </c>
    </row>
    <row r="100" spans="1:9" x14ac:dyDescent="0.25">
      <c r="A100" s="12">
        <v>6029</v>
      </c>
      <c r="B100" s="12" t="s">
        <v>159</v>
      </c>
      <c r="C100" s="12" t="s">
        <v>181</v>
      </c>
      <c r="D100" s="12" t="s">
        <v>123</v>
      </c>
      <c r="E100" s="13">
        <v>4</v>
      </c>
      <c r="F100" s="13">
        <v>97.45</v>
      </c>
      <c r="G100" s="13">
        <v>0</v>
      </c>
      <c r="H100" s="13">
        <v>4</v>
      </c>
      <c r="I100" s="12" t="s">
        <v>373</v>
      </c>
    </row>
    <row r="101" spans="1:9" x14ac:dyDescent="0.25">
      <c r="A101" s="12">
        <v>6989</v>
      </c>
      <c r="B101" s="12" t="s">
        <v>275</v>
      </c>
      <c r="C101" s="12" t="s">
        <v>305</v>
      </c>
      <c r="D101" s="12"/>
      <c r="E101" s="13">
        <v>4</v>
      </c>
      <c r="F101" s="13">
        <v>107.74</v>
      </c>
      <c r="G101" s="13">
        <v>2</v>
      </c>
      <c r="H101" s="13">
        <v>6</v>
      </c>
      <c r="I101" s="12" t="s">
        <v>373</v>
      </c>
    </row>
    <row r="102" spans="1:9" x14ac:dyDescent="0.25">
      <c r="A102" s="12">
        <v>7135</v>
      </c>
      <c r="B102" s="12" t="s">
        <v>25</v>
      </c>
      <c r="C102" s="12" t="s">
        <v>122</v>
      </c>
      <c r="D102" s="12" t="s">
        <v>123</v>
      </c>
      <c r="E102" s="13">
        <v>0</v>
      </c>
      <c r="F102" s="13">
        <v>87.31</v>
      </c>
      <c r="G102" s="13">
        <v>0</v>
      </c>
      <c r="H102" s="13">
        <v>0</v>
      </c>
      <c r="I102" s="13" t="s">
        <v>373</v>
      </c>
    </row>
  </sheetData>
  <sortState ref="A57:I65">
    <sortCondition ref="I57:I65"/>
  </sortState>
  <mergeCells count="10">
    <mergeCell ref="A1:D1"/>
    <mergeCell ref="A3:D3"/>
    <mergeCell ref="A23:D23"/>
    <mergeCell ref="A29:D29"/>
    <mergeCell ref="A33:D33"/>
    <mergeCell ref="A39:D39"/>
    <mergeCell ref="A56:D56"/>
    <mergeCell ref="A79:D79"/>
    <mergeCell ref="A85:D85"/>
    <mergeCell ref="A93:D9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&amp;L&amp;G&amp;C2017 Grace Lutheran Express Qualifier&amp;R&amp;G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zoomScaleNormal="100" workbookViewId="0">
      <selection activeCell="D105" sqref="D105"/>
    </sheetView>
  </sheetViews>
  <sheetFormatPr defaultRowHeight="15" x14ac:dyDescent="0.25"/>
  <cols>
    <col min="1" max="1" width="9.140625" style="10"/>
    <col min="2" max="2" width="19" style="10" customWidth="1"/>
    <col min="3" max="3" width="27.42578125" style="10" customWidth="1"/>
    <col min="4" max="4" width="46.5703125" style="10" customWidth="1"/>
    <col min="5" max="5" width="12.7109375" style="159" bestFit="1" customWidth="1"/>
    <col min="6" max="7" width="12.7109375" style="159" customWidth="1"/>
    <col min="8" max="8" width="13.140625" style="10" customWidth="1"/>
    <col min="9" max="10" width="11.140625" style="10" bestFit="1" customWidth="1"/>
    <col min="11" max="11" width="12.28515625" style="10" bestFit="1" customWidth="1"/>
    <col min="12" max="12" width="5.7109375" style="10" bestFit="1" customWidth="1"/>
    <col min="13" max="16384" width="9.140625" style="10"/>
  </cols>
  <sheetData>
    <row r="1" spans="1:12" ht="30" customHeight="1" x14ac:dyDescent="0.25">
      <c r="A1" s="150" t="s">
        <v>308</v>
      </c>
      <c r="B1" s="150"/>
      <c r="C1" s="150"/>
      <c r="D1" s="150"/>
      <c r="E1" s="155" t="s">
        <v>375</v>
      </c>
      <c r="F1" s="156"/>
      <c r="G1" s="157"/>
      <c r="H1" s="152" t="s">
        <v>376</v>
      </c>
      <c r="I1" s="154"/>
      <c r="J1" s="153"/>
      <c r="K1" s="12"/>
      <c r="L1" s="12"/>
    </row>
    <row r="2" spans="1:12" x14ac:dyDescent="0.25">
      <c r="A2" s="12" t="s">
        <v>206</v>
      </c>
      <c r="B2" s="12" t="s">
        <v>207</v>
      </c>
      <c r="C2" s="12" t="s">
        <v>208</v>
      </c>
      <c r="D2" s="12" t="s">
        <v>2</v>
      </c>
      <c r="E2" s="158" t="s">
        <v>29</v>
      </c>
      <c r="F2" s="158" t="s">
        <v>347</v>
      </c>
      <c r="G2" s="158" t="s">
        <v>348</v>
      </c>
      <c r="H2" s="12" t="s">
        <v>29</v>
      </c>
      <c r="I2" s="12" t="s">
        <v>347</v>
      </c>
      <c r="J2" s="12" t="s">
        <v>348</v>
      </c>
      <c r="K2" s="13" t="s">
        <v>349</v>
      </c>
      <c r="L2" s="13" t="s">
        <v>15</v>
      </c>
    </row>
    <row r="3" spans="1:12" x14ac:dyDescent="0.25">
      <c r="A3" s="150" t="s">
        <v>309</v>
      </c>
      <c r="B3" s="150"/>
      <c r="C3" s="150"/>
      <c r="D3" s="150"/>
      <c r="E3" s="158"/>
      <c r="F3" s="158"/>
      <c r="G3" s="158"/>
      <c r="H3" s="12"/>
      <c r="I3" s="12"/>
      <c r="J3" s="12"/>
      <c r="K3" s="12"/>
      <c r="L3" s="12"/>
    </row>
    <row r="4" spans="1:12" x14ac:dyDescent="0.25">
      <c r="A4" s="12">
        <v>9175</v>
      </c>
      <c r="B4" s="12" t="s">
        <v>243</v>
      </c>
      <c r="C4" s="12" t="s">
        <v>244</v>
      </c>
      <c r="D4" s="12" t="s">
        <v>310</v>
      </c>
      <c r="E4" s="158" t="s">
        <v>369</v>
      </c>
      <c r="F4" s="158"/>
      <c r="G4" s="158"/>
      <c r="H4" s="13"/>
      <c r="I4" s="13"/>
      <c r="J4" s="12"/>
      <c r="K4" s="13"/>
      <c r="L4" s="13"/>
    </row>
    <row r="5" spans="1:12" x14ac:dyDescent="0.25">
      <c r="A5" s="12">
        <v>7344</v>
      </c>
      <c r="B5" s="12" t="s">
        <v>32</v>
      </c>
      <c r="C5" s="12" t="s">
        <v>242</v>
      </c>
      <c r="D5" s="12"/>
      <c r="E5" s="158">
        <v>0</v>
      </c>
      <c r="F5" s="158"/>
      <c r="G5" s="158">
        <v>0</v>
      </c>
      <c r="H5" s="13">
        <v>0</v>
      </c>
      <c r="I5" s="13">
        <v>34.909999999999997</v>
      </c>
      <c r="J5" s="12">
        <v>0</v>
      </c>
      <c r="K5" s="13">
        <v>0</v>
      </c>
      <c r="L5" s="13">
        <v>1</v>
      </c>
    </row>
    <row r="6" spans="1:12" x14ac:dyDescent="0.25">
      <c r="A6" s="12">
        <v>7149</v>
      </c>
      <c r="B6" s="12" t="s">
        <v>233</v>
      </c>
      <c r="C6" s="12" t="s">
        <v>246</v>
      </c>
      <c r="D6" s="12" t="s">
        <v>214</v>
      </c>
      <c r="E6" s="158" t="s">
        <v>369</v>
      </c>
      <c r="F6" s="158"/>
      <c r="G6" s="158"/>
      <c r="H6" s="12"/>
      <c r="I6" s="12"/>
      <c r="J6" s="12"/>
      <c r="K6" s="13"/>
      <c r="L6" s="13"/>
    </row>
    <row r="7" spans="1:12" x14ac:dyDescent="0.25">
      <c r="A7" s="12"/>
      <c r="B7" s="12"/>
      <c r="C7" s="12"/>
      <c r="D7" s="12"/>
      <c r="E7" s="158"/>
      <c r="F7" s="158"/>
      <c r="G7" s="158"/>
      <c r="H7" s="13"/>
      <c r="I7" s="13"/>
      <c r="J7" s="12"/>
      <c r="K7" s="13"/>
      <c r="L7" s="13"/>
    </row>
    <row r="8" spans="1:12" x14ac:dyDescent="0.25">
      <c r="A8" s="150" t="s">
        <v>311</v>
      </c>
      <c r="B8" s="150"/>
      <c r="C8" s="150"/>
      <c r="D8" s="150"/>
      <c r="E8" s="158"/>
      <c r="F8" s="158"/>
      <c r="G8" s="158"/>
      <c r="H8" s="12"/>
      <c r="I8" s="12"/>
      <c r="J8" s="12"/>
      <c r="K8" s="13"/>
      <c r="L8" s="13"/>
    </row>
    <row r="9" spans="1:12" x14ac:dyDescent="0.25">
      <c r="A9" s="12">
        <v>6975</v>
      </c>
      <c r="B9" s="12" t="s">
        <v>312</v>
      </c>
      <c r="C9" s="12" t="s">
        <v>313</v>
      </c>
      <c r="D9" s="12" t="s">
        <v>314</v>
      </c>
      <c r="E9" s="158" t="s">
        <v>369</v>
      </c>
      <c r="F9" s="158"/>
      <c r="G9" s="158"/>
      <c r="H9" s="13"/>
      <c r="I9" s="13"/>
      <c r="J9" s="12"/>
      <c r="K9" s="13"/>
      <c r="L9" s="13"/>
    </row>
    <row r="10" spans="1:12" x14ac:dyDescent="0.25">
      <c r="A10" s="12">
        <v>7074</v>
      </c>
      <c r="B10" s="12" t="s">
        <v>52</v>
      </c>
      <c r="C10" s="12" t="s">
        <v>53</v>
      </c>
      <c r="D10" s="12"/>
      <c r="E10" s="158">
        <v>0</v>
      </c>
      <c r="F10" s="158">
        <v>0</v>
      </c>
      <c r="G10" s="158">
        <v>0</v>
      </c>
      <c r="H10" s="12">
        <v>0</v>
      </c>
      <c r="I10" s="12">
        <v>30.84</v>
      </c>
      <c r="J10" s="12">
        <v>0</v>
      </c>
      <c r="K10" s="13">
        <v>0</v>
      </c>
      <c r="L10" s="12">
        <v>1</v>
      </c>
    </row>
    <row r="11" spans="1:12" x14ac:dyDescent="0.25">
      <c r="A11" s="12">
        <v>6537</v>
      </c>
      <c r="B11" s="12" t="s">
        <v>32</v>
      </c>
      <c r="C11" s="12" t="s">
        <v>248</v>
      </c>
      <c r="D11" s="12"/>
      <c r="E11" s="158">
        <v>0</v>
      </c>
      <c r="F11" s="158">
        <v>0</v>
      </c>
      <c r="G11" s="158">
        <v>0</v>
      </c>
      <c r="H11" s="13">
        <v>4</v>
      </c>
      <c r="I11" s="12">
        <v>38.81</v>
      </c>
      <c r="J11" s="12">
        <v>0</v>
      </c>
      <c r="K11" s="12">
        <v>4</v>
      </c>
      <c r="L11" s="12">
        <v>2</v>
      </c>
    </row>
    <row r="12" spans="1:12" x14ac:dyDescent="0.25">
      <c r="A12" s="12"/>
      <c r="B12" s="12"/>
      <c r="C12" s="12"/>
      <c r="D12" s="12"/>
      <c r="E12" s="158"/>
      <c r="F12" s="158"/>
      <c r="G12" s="158"/>
      <c r="H12" s="13"/>
      <c r="I12" s="12"/>
      <c r="J12" s="12"/>
      <c r="K12" s="12"/>
      <c r="L12" s="12"/>
    </row>
    <row r="13" spans="1:12" x14ac:dyDescent="0.25">
      <c r="A13" s="150" t="s">
        <v>315</v>
      </c>
      <c r="B13" s="150"/>
      <c r="C13" s="150"/>
      <c r="D13" s="150"/>
      <c r="E13" s="158"/>
      <c r="F13" s="158"/>
      <c r="G13" s="158"/>
      <c r="H13" s="12"/>
      <c r="I13" s="12"/>
      <c r="J13" s="12"/>
      <c r="K13" s="12"/>
      <c r="L13" s="12"/>
    </row>
    <row r="14" spans="1:12" x14ac:dyDescent="0.25">
      <c r="A14" s="12">
        <v>7380</v>
      </c>
      <c r="B14" s="12" t="s">
        <v>235</v>
      </c>
      <c r="C14" s="12" t="s">
        <v>236</v>
      </c>
      <c r="D14" s="12" t="s">
        <v>220</v>
      </c>
      <c r="E14" s="158" t="s">
        <v>369</v>
      </c>
      <c r="F14" s="158"/>
      <c r="G14" s="158"/>
      <c r="H14" s="12"/>
      <c r="I14" s="12"/>
      <c r="J14" s="12"/>
      <c r="K14" s="12"/>
      <c r="L14" s="12"/>
    </row>
    <row r="15" spans="1:12" x14ac:dyDescent="0.25">
      <c r="A15" s="12">
        <v>7074</v>
      </c>
      <c r="B15" s="12" t="s">
        <v>52</v>
      </c>
      <c r="C15" s="12" t="s">
        <v>53</v>
      </c>
      <c r="D15" s="12"/>
      <c r="E15" s="158">
        <v>0</v>
      </c>
      <c r="F15" s="158">
        <v>0</v>
      </c>
      <c r="G15" s="158">
        <v>0</v>
      </c>
      <c r="H15" s="12">
        <v>0</v>
      </c>
      <c r="I15" s="12">
        <v>29.91</v>
      </c>
      <c r="J15" s="12">
        <v>0</v>
      </c>
      <c r="K15" s="12">
        <v>0</v>
      </c>
      <c r="L15" s="12">
        <v>2</v>
      </c>
    </row>
    <row r="16" spans="1:12" x14ac:dyDescent="0.25">
      <c r="A16" s="12">
        <v>6975</v>
      </c>
      <c r="B16" s="12" t="s">
        <v>312</v>
      </c>
      <c r="C16" s="12" t="s">
        <v>313</v>
      </c>
      <c r="D16" s="12" t="s">
        <v>314</v>
      </c>
      <c r="E16" s="158" t="s">
        <v>369</v>
      </c>
      <c r="F16" s="158"/>
      <c r="G16" s="158"/>
      <c r="H16" s="12"/>
      <c r="I16" s="12"/>
      <c r="J16" s="12"/>
      <c r="K16" s="13"/>
      <c r="L16" s="13"/>
    </row>
    <row r="17" spans="1:12" x14ac:dyDescent="0.25">
      <c r="A17" s="12">
        <v>7147</v>
      </c>
      <c r="B17" s="12" t="s">
        <v>233</v>
      </c>
      <c r="C17" s="12" t="s">
        <v>234</v>
      </c>
      <c r="D17" s="12" t="s">
        <v>121</v>
      </c>
      <c r="E17" s="158" t="s">
        <v>350</v>
      </c>
      <c r="F17" s="158"/>
      <c r="G17" s="158"/>
      <c r="H17" s="12"/>
      <c r="I17" s="12" t="s">
        <v>350</v>
      </c>
      <c r="J17" s="12" t="s">
        <v>350</v>
      </c>
      <c r="K17" s="13" t="s">
        <v>350</v>
      </c>
      <c r="L17" s="13" t="s">
        <v>350</v>
      </c>
    </row>
    <row r="18" spans="1:12" x14ac:dyDescent="0.25">
      <c r="A18" s="12">
        <v>7076</v>
      </c>
      <c r="B18" s="12" t="s">
        <v>55</v>
      </c>
      <c r="C18" s="12" t="s">
        <v>370</v>
      </c>
      <c r="D18" s="12"/>
      <c r="E18" s="158">
        <v>0</v>
      </c>
      <c r="F18" s="158">
        <v>0</v>
      </c>
      <c r="G18" s="158">
        <v>0</v>
      </c>
      <c r="H18" s="12">
        <v>0</v>
      </c>
      <c r="I18" s="12">
        <v>27.54</v>
      </c>
      <c r="J18" s="12">
        <v>0</v>
      </c>
      <c r="K18" s="13">
        <v>0</v>
      </c>
      <c r="L18" s="13">
        <v>1</v>
      </c>
    </row>
    <row r="19" spans="1:12" x14ac:dyDescent="0.25">
      <c r="A19" s="12"/>
      <c r="B19" s="12"/>
      <c r="C19" s="12"/>
      <c r="D19" s="12"/>
      <c r="E19" s="158"/>
      <c r="F19" s="158"/>
      <c r="G19" s="158"/>
      <c r="H19" s="12"/>
      <c r="I19" s="12"/>
      <c r="J19" s="12"/>
      <c r="K19" s="13"/>
      <c r="L19" s="13"/>
    </row>
    <row r="20" spans="1:12" x14ac:dyDescent="0.25">
      <c r="A20" s="150" t="s">
        <v>316</v>
      </c>
      <c r="B20" s="150"/>
      <c r="C20" s="150"/>
      <c r="D20" s="150"/>
      <c r="E20" s="158"/>
      <c r="F20" s="158"/>
      <c r="G20" s="158"/>
      <c r="H20" s="12"/>
      <c r="I20" s="12"/>
      <c r="J20" s="12"/>
      <c r="K20" s="13"/>
      <c r="L20" s="13"/>
    </row>
    <row r="21" spans="1:12" x14ac:dyDescent="0.25">
      <c r="A21" s="12">
        <v>7301</v>
      </c>
      <c r="B21" s="12" t="s">
        <v>215</v>
      </c>
      <c r="C21" s="12" t="s">
        <v>216</v>
      </c>
      <c r="D21" s="12" t="s">
        <v>317</v>
      </c>
      <c r="E21" s="158" t="s">
        <v>369</v>
      </c>
      <c r="F21" s="158"/>
      <c r="G21" s="158"/>
      <c r="H21" s="13"/>
      <c r="I21" s="12"/>
      <c r="J21" s="12"/>
      <c r="K21" s="12"/>
      <c r="L21" s="12"/>
    </row>
    <row r="22" spans="1:12" x14ac:dyDescent="0.25">
      <c r="A22" s="12">
        <v>6968</v>
      </c>
      <c r="B22" s="12" t="s">
        <v>212</v>
      </c>
      <c r="C22" s="12" t="s">
        <v>213</v>
      </c>
      <c r="D22" s="12"/>
      <c r="E22" s="158">
        <v>4</v>
      </c>
      <c r="F22" s="158">
        <v>48</v>
      </c>
      <c r="G22" s="158">
        <v>3</v>
      </c>
      <c r="H22" s="12"/>
      <c r="I22" s="12"/>
      <c r="J22" s="12"/>
      <c r="K22" s="12">
        <v>7</v>
      </c>
      <c r="L22" s="12"/>
    </row>
    <row r="23" spans="1:12" x14ac:dyDescent="0.25">
      <c r="A23" s="12">
        <v>7008</v>
      </c>
      <c r="B23" s="12" t="s">
        <v>259</v>
      </c>
      <c r="C23" s="12" t="s">
        <v>318</v>
      </c>
      <c r="D23" s="12" t="s">
        <v>319</v>
      </c>
      <c r="E23" s="158">
        <v>0</v>
      </c>
      <c r="F23" s="158">
        <v>0</v>
      </c>
      <c r="G23" s="158">
        <v>0</v>
      </c>
      <c r="H23" s="12">
        <v>0</v>
      </c>
      <c r="I23" s="12">
        <v>32.5</v>
      </c>
      <c r="J23" s="12">
        <v>0</v>
      </c>
      <c r="K23" s="12">
        <v>0</v>
      </c>
      <c r="L23" s="12">
        <v>4</v>
      </c>
    </row>
    <row r="24" spans="1:12" x14ac:dyDescent="0.25">
      <c r="A24" s="12">
        <v>7342</v>
      </c>
      <c r="B24" s="12" t="s">
        <v>227</v>
      </c>
      <c r="C24" s="12" t="s">
        <v>228</v>
      </c>
      <c r="D24" s="12" t="s">
        <v>229</v>
      </c>
      <c r="E24" s="158">
        <v>0</v>
      </c>
      <c r="F24" s="158">
        <v>0</v>
      </c>
      <c r="G24" s="158">
        <v>0</v>
      </c>
      <c r="H24" s="12">
        <v>0</v>
      </c>
      <c r="I24" s="12"/>
      <c r="J24" s="12">
        <v>0</v>
      </c>
      <c r="K24" s="12">
        <v>0</v>
      </c>
      <c r="L24" s="12"/>
    </row>
    <row r="25" spans="1:12" x14ac:dyDescent="0.25">
      <c r="A25" s="12">
        <v>7345</v>
      </c>
      <c r="B25" s="12" t="s">
        <v>218</v>
      </c>
      <c r="C25" s="12" t="s">
        <v>219</v>
      </c>
      <c r="D25" s="12"/>
      <c r="E25" s="158">
        <v>4</v>
      </c>
      <c r="F25" s="158">
        <v>80.47</v>
      </c>
      <c r="G25" s="158"/>
      <c r="H25" s="12"/>
      <c r="I25" s="12"/>
      <c r="J25" s="12"/>
      <c r="K25" s="12">
        <v>4</v>
      </c>
      <c r="L25" s="12"/>
    </row>
    <row r="26" spans="1:12" x14ac:dyDescent="0.25">
      <c r="A26" s="12">
        <v>7390</v>
      </c>
      <c r="B26" s="12" t="s">
        <v>224</v>
      </c>
      <c r="C26" s="12" t="s">
        <v>225</v>
      </c>
      <c r="D26" s="12"/>
      <c r="E26" s="158">
        <v>0</v>
      </c>
      <c r="F26" s="158">
        <v>0</v>
      </c>
      <c r="G26" s="158">
        <v>0</v>
      </c>
      <c r="H26" s="12">
        <v>0</v>
      </c>
      <c r="I26" s="12">
        <v>27.81</v>
      </c>
      <c r="J26" s="12">
        <v>0</v>
      </c>
      <c r="K26" s="12">
        <v>0</v>
      </c>
      <c r="L26" s="12">
        <v>3</v>
      </c>
    </row>
    <row r="27" spans="1:12" x14ac:dyDescent="0.25">
      <c r="A27" s="12">
        <v>1794</v>
      </c>
      <c r="B27" s="12" t="s">
        <v>63</v>
      </c>
      <c r="C27" s="12" t="s">
        <v>64</v>
      </c>
      <c r="D27" s="12" t="s">
        <v>306</v>
      </c>
      <c r="E27" s="158">
        <v>0</v>
      </c>
      <c r="F27" s="158">
        <v>0</v>
      </c>
      <c r="G27" s="158">
        <v>0</v>
      </c>
      <c r="H27" s="12">
        <v>0</v>
      </c>
      <c r="I27" s="12">
        <v>36.97</v>
      </c>
      <c r="J27" s="12">
        <v>0</v>
      </c>
      <c r="K27" s="12">
        <v>0</v>
      </c>
      <c r="L27" s="12">
        <v>6</v>
      </c>
    </row>
    <row r="28" spans="1:12" x14ac:dyDescent="0.25">
      <c r="A28" s="12">
        <v>7267</v>
      </c>
      <c r="B28" s="12" t="s">
        <v>210</v>
      </c>
      <c r="C28" s="12" t="s">
        <v>211</v>
      </c>
      <c r="D28" s="12"/>
      <c r="E28" s="158">
        <v>0</v>
      </c>
      <c r="F28" s="158">
        <v>0</v>
      </c>
      <c r="G28" s="158">
        <v>0</v>
      </c>
      <c r="H28" s="12">
        <v>0</v>
      </c>
      <c r="I28" s="12">
        <v>27.66</v>
      </c>
      <c r="J28" s="12">
        <v>0</v>
      </c>
      <c r="K28" s="12">
        <v>0</v>
      </c>
      <c r="L28" s="12">
        <v>2</v>
      </c>
    </row>
    <row r="29" spans="1:12" x14ac:dyDescent="0.25">
      <c r="A29" s="12"/>
      <c r="B29" s="12" t="s">
        <v>221</v>
      </c>
      <c r="C29" s="12" t="s">
        <v>222</v>
      </c>
      <c r="D29" s="12"/>
      <c r="E29" s="158">
        <v>0</v>
      </c>
      <c r="F29" s="158">
        <v>0</v>
      </c>
      <c r="G29" s="158">
        <v>0</v>
      </c>
      <c r="H29" s="12">
        <v>0</v>
      </c>
      <c r="I29" s="12">
        <v>26.28</v>
      </c>
      <c r="J29" s="12">
        <v>0</v>
      </c>
      <c r="K29" s="12">
        <v>0</v>
      </c>
      <c r="L29" s="12">
        <v>1</v>
      </c>
    </row>
    <row r="30" spans="1:12" x14ac:dyDescent="0.25">
      <c r="A30" s="12">
        <v>7247</v>
      </c>
      <c r="B30" s="12" t="s">
        <v>320</v>
      </c>
      <c r="C30" s="12" t="s">
        <v>321</v>
      </c>
      <c r="D30" s="12" t="s">
        <v>322</v>
      </c>
      <c r="E30" s="158" t="s">
        <v>350</v>
      </c>
      <c r="F30" s="158" t="s">
        <v>350</v>
      </c>
      <c r="G30" s="158" t="s">
        <v>350</v>
      </c>
      <c r="H30" s="12" t="s">
        <v>350</v>
      </c>
      <c r="I30" s="12" t="s">
        <v>350</v>
      </c>
      <c r="J30" s="12" t="s">
        <v>350</v>
      </c>
      <c r="K30" s="12" t="s">
        <v>350</v>
      </c>
      <c r="L30" s="12" t="s">
        <v>350</v>
      </c>
    </row>
    <row r="31" spans="1:12" x14ac:dyDescent="0.25">
      <c r="A31" s="12">
        <v>7119</v>
      </c>
      <c r="B31" s="12" t="s">
        <v>323</v>
      </c>
      <c r="C31" s="12" t="s">
        <v>324</v>
      </c>
      <c r="D31" s="12" t="s">
        <v>245</v>
      </c>
      <c r="E31" s="158">
        <v>0</v>
      </c>
      <c r="F31" s="158">
        <v>0</v>
      </c>
      <c r="G31" s="158">
        <v>0</v>
      </c>
      <c r="H31" s="12">
        <v>0</v>
      </c>
      <c r="I31" s="12">
        <v>33.22</v>
      </c>
      <c r="J31" s="12">
        <v>0</v>
      </c>
      <c r="K31" s="13">
        <v>0</v>
      </c>
      <c r="L31" s="13">
        <v>5</v>
      </c>
    </row>
    <row r="32" spans="1:12" x14ac:dyDescent="0.25">
      <c r="A32" s="12"/>
      <c r="B32" s="12"/>
      <c r="C32" s="12"/>
      <c r="D32" s="12"/>
      <c r="E32" s="158"/>
      <c r="F32" s="158"/>
      <c r="G32" s="158"/>
      <c r="H32" s="12"/>
      <c r="I32" s="12"/>
      <c r="J32" s="12"/>
      <c r="K32" s="13"/>
      <c r="L32" s="13"/>
    </row>
    <row r="33" spans="1:12" x14ac:dyDescent="0.25">
      <c r="A33" s="150" t="s">
        <v>325</v>
      </c>
      <c r="B33" s="150"/>
      <c r="C33" s="150"/>
      <c r="D33" s="150"/>
      <c r="E33" s="158"/>
      <c r="F33" s="158"/>
      <c r="G33" s="158"/>
      <c r="H33" s="12"/>
      <c r="I33" s="12"/>
      <c r="J33" s="12"/>
      <c r="K33" s="12"/>
      <c r="L33" s="12"/>
    </row>
    <row r="34" spans="1:12" x14ac:dyDescent="0.25">
      <c r="A34" s="12">
        <v>7212</v>
      </c>
      <c r="B34" s="12" t="s">
        <v>77</v>
      </c>
      <c r="C34" s="12" t="s">
        <v>78</v>
      </c>
      <c r="D34" s="12" t="s">
        <v>79</v>
      </c>
      <c r="E34" s="158">
        <v>4</v>
      </c>
      <c r="F34" s="158">
        <v>87.25</v>
      </c>
      <c r="G34" s="158">
        <v>3</v>
      </c>
      <c r="H34" s="12"/>
      <c r="I34" s="12"/>
      <c r="J34" s="12"/>
      <c r="K34" s="12"/>
      <c r="L34" s="12">
        <v>4</v>
      </c>
    </row>
    <row r="35" spans="1:12" x14ac:dyDescent="0.25">
      <c r="A35" s="12">
        <v>6640</v>
      </c>
      <c r="B35" s="12" t="s">
        <v>52</v>
      </c>
      <c r="C35" s="12" t="s">
        <v>80</v>
      </c>
      <c r="D35" s="12"/>
      <c r="E35" s="158">
        <v>0</v>
      </c>
      <c r="F35" s="158">
        <v>0</v>
      </c>
      <c r="G35" s="158">
        <v>0</v>
      </c>
      <c r="H35" s="12">
        <v>0</v>
      </c>
      <c r="I35" s="12">
        <v>29.69</v>
      </c>
      <c r="J35" s="12">
        <v>0</v>
      </c>
      <c r="K35" s="12">
        <v>0</v>
      </c>
      <c r="L35" s="12">
        <v>2</v>
      </c>
    </row>
    <row r="36" spans="1:12" x14ac:dyDescent="0.25">
      <c r="A36" s="12">
        <v>7092</v>
      </c>
      <c r="B36" s="12" t="s">
        <v>70</v>
      </c>
      <c r="C36" s="12" t="s">
        <v>71</v>
      </c>
      <c r="D36" s="12" t="s">
        <v>326</v>
      </c>
      <c r="E36" s="158">
        <v>4</v>
      </c>
      <c r="F36" s="158">
        <v>68.31</v>
      </c>
      <c r="G36" s="158">
        <v>0</v>
      </c>
      <c r="H36" s="12"/>
      <c r="I36" s="12"/>
      <c r="J36" s="12"/>
      <c r="K36" s="12"/>
      <c r="L36" s="12">
        <v>3</v>
      </c>
    </row>
    <row r="37" spans="1:12" x14ac:dyDescent="0.25">
      <c r="A37" s="12"/>
      <c r="B37" s="12" t="s">
        <v>378</v>
      </c>
      <c r="C37" s="12" t="s">
        <v>379</v>
      </c>
      <c r="D37" s="12"/>
      <c r="E37" s="158">
        <v>0</v>
      </c>
      <c r="F37" s="158">
        <v>0</v>
      </c>
      <c r="G37" s="158">
        <v>0</v>
      </c>
      <c r="H37" s="12">
        <v>0</v>
      </c>
      <c r="I37" s="12">
        <v>24.78</v>
      </c>
      <c r="J37" s="12">
        <v>0</v>
      </c>
      <c r="K37" s="12">
        <v>0</v>
      </c>
      <c r="L37" s="12">
        <v>1</v>
      </c>
    </row>
    <row r="38" spans="1:12" x14ac:dyDescent="0.25">
      <c r="A38" s="12">
        <v>6975</v>
      </c>
      <c r="B38" s="12" t="s">
        <v>312</v>
      </c>
      <c r="C38" s="12" t="s">
        <v>313</v>
      </c>
      <c r="D38" s="12" t="s">
        <v>327</v>
      </c>
      <c r="E38" s="158" t="s">
        <v>380</v>
      </c>
      <c r="F38" s="158"/>
      <c r="G38" s="158"/>
      <c r="H38" s="12"/>
      <c r="I38" s="12"/>
      <c r="J38" s="12"/>
      <c r="K38" s="12"/>
      <c r="L38" s="12"/>
    </row>
    <row r="39" spans="1:12" x14ac:dyDescent="0.25">
      <c r="A39" s="12">
        <v>7380</v>
      </c>
      <c r="B39" s="12" t="s">
        <v>235</v>
      </c>
      <c r="C39" s="12" t="s">
        <v>236</v>
      </c>
      <c r="D39" s="12" t="s">
        <v>220</v>
      </c>
      <c r="E39" s="158" t="s">
        <v>380</v>
      </c>
      <c r="F39" s="158"/>
      <c r="G39" s="158"/>
      <c r="H39" s="12"/>
      <c r="I39" s="12"/>
      <c r="J39" s="12"/>
      <c r="K39" s="12"/>
      <c r="L39" s="12"/>
    </row>
    <row r="40" spans="1:12" x14ac:dyDescent="0.25">
      <c r="A40" s="12"/>
      <c r="B40" s="12"/>
      <c r="C40" s="12"/>
      <c r="D40" s="12"/>
      <c r="E40" s="158"/>
      <c r="F40" s="158"/>
      <c r="G40" s="158"/>
      <c r="H40" s="12"/>
      <c r="I40" s="12"/>
      <c r="J40" s="12"/>
      <c r="K40" s="12"/>
      <c r="L40" s="12"/>
    </row>
    <row r="41" spans="1:12" x14ac:dyDescent="0.25">
      <c r="A41" s="150" t="s">
        <v>328</v>
      </c>
      <c r="B41" s="150"/>
      <c r="C41" s="150"/>
      <c r="D41" s="150"/>
      <c r="E41" s="158"/>
      <c r="F41" s="158"/>
      <c r="G41" s="158"/>
      <c r="H41" s="12"/>
      <c r="I41" s="12"/>
      <c r="J41" s="12"/>
      <c r="K41" s="12"/>
      <c r="L41" s="12"/>
    </row>
    <row r="42" spans="1:12" x14ac:dyDescent="0.25">
      <c r="A42" s="12">
        <v>6639</v>
      </c>
      <c r="B42" s="12" t="s">
        <v>83</v>
      </c>
      <c r="C42" s="12" t="s">
        <v>93</v>
      </c>
      <c r="D42" s="12" t="s">
        <v>81</v>
      </c>
      <c r="E42" s="158">
        <v>0</v>
      </c>
      <c r="F42" s="158">
        <v>0</v>
      </c>
      <c r="G42" s="158">
        <v>0</v>
      </c>
      <c r="H42" s="12">
        <v>4</v>
      </c>
      <c r="I42" s="12">
        <v>41.75</v>
      </c>
      <c r="J42" s="12">
        <v>0</v>
      </c>
      <c r="K42" s="12">
        <v>4</v>
      </c>
      <c r="L42" s="12">
        <v>3</v>
      </c>
    </row>
    <row r="43" spans="1:12" x14ac:dyDescent="0.25">
      <c r="A43" s="12">
        <v>7238</v>
      </c>
      <c r="B43" s="12" t="s">
        <v>256</v>
      </c>
      <c r="C43" s="12" t="s">
        <v>329</v>
      </c>
      <c r="D43" s="12"/>
      <c r="E43" s="158">
        <v>0</v>
      </c>
      <c r="F43" s="158">
        <v>91</v>
      </c>
      <c r="G43" s="158">
        <v>3</v>
      </c>
      <c r="H43" s="12"/>
      <c r="I43" s="12"/>
      <c r="J43" s="12"/>
      <c r="K43" s="12">
        <v>3</v>
      </c>
      <c r="L43" s="12">
        <v>5</v>
      </c>
    </row>
    <row r="44" spans="1:12" x14ac:dyDescent="0.25">
      <c r="A44" s="12">
        <v>6970</v>
      </c>
      <c r="B44" s="12" t="s">
        <v>270</v>
      </c>
      <c r="C44" s="12" t="s">
        <v>271</v>
      </c>
      <c r="D44" s="12"/>
      <c r="E44" s="158"/>
      <c r="F44" s="158"/>
      <c r="G44" s="158"/>
      <c r="H44" s="12"/>
      <c r="I44" s="12"/>
      <c r="J44" s="12"/>
      <c r="K44" s="12"/>
      <c r="L44" s="12"/>
    </row>
    <row r="45" spans="1:12" x14ac:dyDescent="0.25">
      <c r="A45" s="12">
        <v>6705</v>
      </c>
      <c r="B45" s="12" t="s">
        <v>188</v>
      </c>
      <c r="C45" s="12" t="s">
        <v>266</v>
      </c>
      <c r="D45" s="12" t="s">
        <v>123</v>
      </c>
      <c r="E45" s="158">
        <v>0</v>
      </c>
      <c r="F45" s="158">
        <v>0</v>
      </c>
      <c r="G45" s="158">
        <v>0</v>
      </c>
      <c r="H45" s="12">
        <v>0</v>
      </c>
      <c r="I45" s="12">
        <v>26.04</v>
      </c>
      <c r="J45" s="12">
        <v>0</v>
      </c>
      <c r="K45" s="12">
        <v>0</v>
      </c>
      <c r="L45" s="12">
        <v>1</v>
      </c>
    </row>
    <row r="46" spans="1:12" x14ac:dyDescent="0.25">
      <c r="A46" s="12"/>
      <c r="B46" s="12" t="s">
        <v>165</v>
      </c>
      <c r="C46" s="12" t="s">
        <v>269</v>
      </c>
      <c r="D46" s="12"/>
      <c r="E46" s="158" t="s">
        <v>374</v>
      </c>
      <c r="F46" s="158" t="s">
        <v>374</v>
      </c>
      <c r="G46" s="158" t="s">
        <v>374</v>
      </c>
      <c r="H46" s="12" t="s">
        <v>374</v>
      </c>
      <c r="I46" s="12" t="s">
        <v>374</v>
      </c>
      <c r="J46" s="12" t="s">
        <v>374</v>
      </c>
      <c r="K46" s="12" t="s">
        <v>374</v>
      </c>
      <c r="L46" s="12" t="s">
        <v>374</v>
      </c>
    </row>
    <row r="47" spans="1:12" x14ac:dyDescent="0.25">
      <c r="A47" s="12">
        <v>6131</v>
      </c>
      <c r="B47" s="12" t="s">
        <v>330</v>
      </c>
      <c r="C47" s="12" t="s">
        <v>331</v>
      </c>
      <c r="D47" s="12" t="s">
        <v>332</v>
      </c>
      <c r="E47" s="158"/>
      <c r="F47" s="158"/>
      <c r="G47" s="158"/>
      <c r="H47" s="12"/>
      <c r="I47" s="12"/>
      <c r="J47" s="12"/>
      <c r="K47" s="12"/>
      <c r="L47" s="12"/>
    </row>
    <row r="48" spans="1:12" x14ac:dyDescent="0.25">
      <c r="A48" s="12">
        <v>60009719</v>
      </c>
      <c r="B48" s="12" t="s">
        <v>261</v>
      </c>
      <c r="C48" s="12" t="s">
        <v>262</v>
      </c>
      <c r="D48" s="12"/>
      <c r="E48" s="158">
        <v>4</v>
      </c>
      <c r="F48" s="158">
        <v>75.34</v>
      </c>
      <c r="G48" s="158">
        <v>0</v>
      </c>
      <c r="H48" s="12"/>
      <c r="I48" s="12"/>
      <c r="J48" s="12"/>
      <c r="K48" s="12">
        <v>4</v>
      </c>
      <c r="L48" s="12"/>
    </row>
    <row r="49" spans="1:12" x14ac:dyDescent="0.25">
      <c r="A49" s="12"/>
      <c r="B49" s="12" t="s">
        <v>86</v>
      </c>
      <c r="C49" s="12" t="s">
        <v>87</v>
      </c>
      <c r="D49" s="12"/>
      <c r="E49" s="158">
        <v>4</v>
      </c>
      <c r="F49" s="158">
        <v>68.459999999999994</v>
      </c>
      <c r="G49" s="158">
        <v>0</v>
      </c>
      <c r="H49" s="12"/>
      <c r="I49" s="12"/>
      <c r="J49" s="12"/>
      <c r="K49" s="12">
        <v>4</v>
      </c>
      <c r="L49" s="12">
        <v>6</v>
      </c>
    </row>
    <row r="50" spans="1:12" x14ac:dyDescent="0.25">
      <c r="A50" s="12"/>
      <c r="B50" s="12" t="s">
        <v>267</v>
      </c>
      <c r="C50" s="12" t="s">
        <v>268</v>
      </c>
      <c r="D50" s="12" t="s">
        <v>123</v>
      </c>
      <c r="E50" s="158">
        <v>4</v>
      </c>
      <c r="F50" s="158">
        <v>86.81</v>
      </c>
      <c r="G50" s="158">
        <v>2</v>
      </c>
      <c r="H50" s="12"/>
      <c r="I50" s="12"/>
      <c r="J50" s="12"/>
      <c r="K50" s="12">
        <v>6</v>
      </c>
      <c r="L50" s="12"/>
    </row>
    <row r="51" spans="1:12" x14ac:dyDescent="0.25">
      <c r="A51" s="12">
        <v>7075</v>
      </c>
      <c r="B51" s="12" t="s">
        <v>83</v>
      </c>
      <c r="C51" s="12" t="s">
        <v>84</v>
      </c>
      <c r="D51" s="12"/>
      <c r="E51" s="158">
        <v>0</v>
      </c>
      <c r="F51" s="158">
        <v>0</v>
      </c>
      <c r="G51" s="158">
        <v>0</v>
      </c>
      <c r="H51" s="12">
        <v>0</v>
      </c>
      <c r="I51" s="12">
        <v>32.6</v>
      </c>
      <c r="J51" s="12">
        <v>0</v>
      </c>
      <c r="K51" s="12">
        <v>0</v>
      </c>
      <c r="L51" s="12">
        <v>2</v>
      </c>
    </row>
    <row r="52" spans="1:12" x14ac:dyDescent="0.25">
      <c r="A52" s="12">
        <v>7345</v>
      </c>
      <c r="B52" s="12" t="s">
        <v>381</v>
      </c>
      <c r="C52" s="12" t="s">
        <v>382</v>
      </c>
      <c r="D52" s="12"/>
      <c r="E52" s="158">
        <v>0</v>
      </c>
      <c r="F52" s="158">
        <v>0</v>
      </c>
      <c r="G52" s="158">
        <v>0</v>
      </c>
      <c r="H52" s="12">
        <v>4</v>
      </c>
      <c r="I52" s="12">
        <v>47.5</v>
      </c>
      <c r="J52" s="12">
        <v>3</v>
      </c>
      <c r="K52" s="12">
        <v>7</v>
      </c>
      <c r="L52" s="12">
        <v>4</v>
      </c>
    </row>
    <row r="53" spans="1:12" x14ac:dyDescent="0.25">
      <c r="A53" s="12"/>
      <c r="B53" s="12"/>
      <c r="C53" s="12"/>
      <c r="D53" s="12"/>
      <c r="E53" s="158"/>
      <c r="F53" s="158"/>
      <c r="G53" s="158"/>
      <c r="H53" s="12"/>
      <c r="I53" s="12"/>
      <c r="J53" s="12"/>
      <c r="K53" s="12"/>
      <c r="L53" s="12"/>
    </row>
    <row r="54" spans="1:12" x14ac:dyDescent="0.25">
      <c r="A54" s="150" t="s">
        <v>333</v>
      </c>
      <c r="B54" s="150"/>
      <c r="C54" s="150"/>
      <c r="D54" s="150"/>
      <c r="E54" s="158"/>
      <c r="F54" s="158"/>
      <c r="G54" s="158"/>
      <c r="H54" s="12"/>
      <c r="I54" s="12"/>
      <c r="J54" s="12"/>
      <c r="K54" s="12"/>
      <c r="L54" s="12"/>
    </row>
    <row r="55" spans="1:12" x14ac:dyDescent="0.25">
      <c r="A55" s="12">
        <v>5636</v>
      </c>
      <c r="B55" s="12" t="s">
        <v>294</v>
      </c>
      <c r="C55" s="12" t="s">
        <v>299</v>
      </c>
      <c r="D55" s="12" t="s">
        <v>296</v>
      </c>
      <c r="E55" s="158" t="s">
        <v>369</v>
      </c>
      <c r="F55" s="158"/>
      <c r="G55" s="158"/>
      <c r="H55" s="12"/>
      <c r="I55" s="12"/>
      <c r="J55" s="12"/>
      <c r="K55" s="12"/>
      <c r="L55" s="12"/>
    </row>
    <row r="56" spans="1:12" x14ac:dyDescent="0.25">
      <c r="A56" s="12">
        <v>4743</v>
      </c>
      <c r="B56" s="12" t="s">
        <v>19</v>
      </c>
      <c r="C56" s="12" t="s">
        <v>371</v>
      </c>
      <c r="D56" s="12"/>
      <c r="E56" s="158">
        <v>0</v>
      </c>
      <c r="F56" s="158">
        <v>0</v>
      </c>
      <c r="G56" s="158">
        <v>0</v>
      </c>
      <c r="H56" s="12">
        <v>0</v>
      </c>
      <c r="I56" s="12">
        <v>29.44</v>
      </c>
      <c r="J56" s="12">
        <v>0</v>
      </c>
      <c r="K56" s="12">
        <v>0</v>
      </c>
      <c r="L56" s="12">
        <v>2</v>
      </c>
    </row>
    <row r="57" spans="1:12" x14ac:dyDescent="0.25">
      <c r="A57" s="12">
        <v>6659</v>
      </c>
      <c r="B57" s="12" t="s">
        <v>99</v>
      </c>
      <c r="C57" s="12" t="s">
        <v>100</v>
      </c>
      <c r="D57" s="12" t="s">
        <v>123</v>
      </c>
      <c r="E57" s="158">
        <v>0</v>
      </c>
      <c r="F57" s="158">
        <v>0</v>
      </c>
      <c r="G57" s="158">
        <v>0</v>
      </c>
      <c r="H57" s="12">
        <v>0</v>
      </c>
      <c r="I57" s="12">
        <v>42.34</v>
      </c>
      <c r="J57" s="12">
        <v>0</v>
      </c>
      <c r="K57" s="12">
        <v>0</v>
      </c>
      <c r="L57" s="12">
        <v>3</v>
      </c>
    </row>
    <row r="58" spans="1:12" x14ac:dyDescent="0.25">
      <c r="A58" s="12">
        <v>6702</v>
      </c>
      <c r="B58" s="12" t="s">
        <v>23</v>
      </c>
      <c r="C58" s="12" t="s">
        <v>335</v>
      </c>
      <c r="D58" s="12"/>
      <c r="E58" s="158">
        <v>4</v>
      </c>
      <c r="F58" s="158">
        <v>80.91</v>
      </c>
      <c r="G58" s="158">
        <v>1</v>
      </c>
      <c r="H58" s="12"/>
      <c r="I58" s="12"/>
      <c r="J58" s="12"/>
      <c r="K58" s="12">
        <v>5</v>
      </c>
      <c r="L58" s="12">
        <v>5</v>
      </c>
    </row>
    <row r="59" spans="1:12" x14ac:dyDescent="0.25">
      <c r="A59" s="12">
        <v>7270</v>
      </c>
      <c r="B59" s="12" t="s">
        <v>159</v>
      </c>
      <c r="C59" s="12" t="s">
        <v>372</v>
      </c>
      <c r="D59" s="12" t="s">
        <v>123</v>
      </c>
      <c r="E59" s="158">
        <v>4</v>
      </c>
      <c r="F59" s="158">
        <v>71.41</v>
      </c>
      <c r="G59" s="158">
        <v>0</v>
      </c>
      <c r="H59" s="12"/>
      <c r="I59" s="12"/>
      <c r="J59" s="12"/>
      <c r="K59" s="12">
        <v>4</v>
      </c>
      <c r="L59" s="12">
        <v>4</v>
      </c>
    </row>
    <row r="60" spans="1:12" x14ac:dyDescent="0.25">
      <c r="A60" s="12">
        <v>6009</v>
      </c>
      <c r="B60" s="12" t="s">
        <v>297</v>
      </c>
      <c r="C60" s="12" t="s">
        <v>298</v>
      </c>
      <c r="D60" s="12"/>
      <c r="E60" s="158">
        <v>0</v>
      </c>
      <c r="F60" s="158">
        <v>0</v>
      </c>
      <c r="G60" s="158">
        <v>0</v>
      </c>
      <c r="H60" s="12">
        <v>0</v>
      </c>
      <c r="I60" s="12">
        <v>28.22</v>
      </c>
      <c r="J60" s="12">
        <v>0</v>
      </c>
      <c r="K60" s="12">
        <v>0</v>
      </c>
      <c r="L60" s="12">
        <v>1</v>
      </c>
    </row>
    <row r="61" spans="1:12" x14ac:dyDescent="0.25">
      <c r="A61" s="12"/>
      <c r="B61" s="12" t="s">
        <v>19</v>
      </c>
      <c r="C61" s="12" t="s">
        <v>371</v>
      </c>
      <c r="D61" s="12" t="s">
        <v>373</v>
      </c>
      <c r="E61" s="158">
        <v>0</v>
      </c>
      <c r="F61" s="158">
        <v>0</v>
      </c>
      <c r="G61" s="158">
        <v>0</v>
      </c>
      <c r="H61" s="12">
        <v>0</v>
      </c>
      <c r="I61" s="12">
        <v>27.06</v>
      </c>
      <c r="J61" s="12">
        <v>0</v>
      </c>
      <c r="K61" s="12">
        <v>0</v>
      </c>
      <c r="L61" s="12" t="s">
        <v>373</v>
      </c>
    </row>
    <row r="62" spans="1:12" x14ac:dyDescent="0.25">
      <c r="A62" s="12"/>
      <c r="B62" s="12"/>
      <c r="C62" s="12"/>
      <c r="D62" s="12"/>
      <c r="E62" s="158"/>
      <c r="F62" s="158"/>
      <c r="G62" s="158"/>
      <c r="H62" s="12"/>
      <c r="I62" s="12"/>
      <c r="J62" s="12"/>
      <c r="K62" s="12"/>
      <c r="L62" s="12"/>
    </row>
    <row r="63" spans="1:12" x14ac:dyDescent="0.25">
      <c r="A63" s="150" t="s">
        <v>336</v>
      </c>
      <c r="B63" s="150"/>
      <c r="C63" s="150"/>
      <c r="D63" s="150"/>
      <c r="E63" s="158"/>
      <c r="F63" s="158"/>
      <c r="G63" s="158"/>
      <c r="H63" s="12"/>
      <c r="I63" s="12"/>
      <c r="J63" s="12"/>
      <c r="K63" s="12"/>
      <c r="L63" s="12"/>
    </row>
    <row r="64" spans="1:12" x14ac:dyDescent="0.25">
      <c r="A64" s="12">
        <v>7212</v>
      </c>
      <c r="B64" s="12" t="s">
        <v>77</v>
      </c>
      <c r="C64" s="12" t="s">
        <v>78</v>
      </c>
      <c r="D64" s="12" t="s">
        <v>292</v>
      </c>
      <c r="E64" s="158" t="s">
        <v>350</v>
      </c>
      <c r="F64" s="158"/>
      <c r="G64" s="158"/>
      <c r="H64" s="12"/>
      <c r="I64" s="12" t="s">
        <v>350</v>
      </c>
      <c r="J64" s="12" t="s">
        <v>350</v>
      </c>
      <c r="K64" s="12" t="s">
        <v>350</v>
      </c>
      <c r="L64" s="12" t="s">
        <v>350</v>
      </c>
    </row>
    <row r="65" spans="1:12" x14ac:dyDescent="0.25">
      <c r="A65" s="12">
        <v>6915</v>
      </c>
      <c r="B65" s="12" t="s">
        <v>251</v>
      </c>
      <c r="C65" s="12" t="s">
        <v>252</v>
      </c>
      <c r="D65" s="12" t="s">
        <v>253</v>
      </c>
      <c r="E65" s="158">
        <v>0</v>
      </c>
      <c r="F65" s="158">
        <v>0</v>
      </c>
      <c r="G65" s="158">
        <v>0</v>
      </c>
      <c r="H65" s="12">
        <v>0</v>
      </c>
      <c r="I65" s="12">
        <v>29.21</v>
      </c>
      <c r="J65" s="12">
        <v>0</v>
      </c>
      <c r="K65" s="12">
        <v>0</v>
      </c>
      <c r="L65" s="12">
        <v>1</v>
      </c>
    </row>
    <row r="66" spans="1:12" x14ac:dyDescent="0.25">
      <c r="A66" s="12">
        <v>6312</v>
      </c>
      <c r="B66" s="12" t="s">
        <v>261</v>
      </c>
      <c r="C66" s="12" t="s">
        <v>291</v>
      </c>
      <c r="D66" s="12"/>
      <c r="E66" s="158"/>
      <c r="F66" s="158"/>
      <c r="G66" s="158"/>
      <c r="H66" s="12"/>
      <c r="I66" s="12"/>
      <c r="J66" s="12"/>
      <c r="K66" s="12"/>
      <c r="L66" s="12"/>
    </row>
    <row r="67" spans="1:12" x14ac:dyDescent="0.25">
      <c r="A67" s="12"/>
      <c r="B67" s="12"/>
      <c r="C67" s="12"/>
      <c r="D67" s="12"/>
      <c r="E67" s="158"/>
      <c r="F67" s="158"/>
      <c r="G67" s="158"/>
      <c r="H67" s="12"/>
      <c r="I67" s="12"/>
      <c r="J67" s="12"/>
      <c r="K67" s="12"/>
      <c r="L67" s="12"/>
    </row>
    <row r="68" spans="1:12" x14ac:dyDescent="0.25">
      <c r="A68" s="150" t="s">
        <v>337</v>
      </c>
      <c r="B68" s="150"/>
      <c r="C68" s="150"/>
      <c r="D68" s="150"/>
      <c r="E68" s="158"/>
      <c r="F68" s="158"/>
      <c r="G68" s="158"/>
      <c r="H68" s="12"/>
      <c r="I68" s="12"/>
      <c r="J68" s="12"/>
      <c r="K68" s="12"/>
      <c r="L68" s="12"/>
    </row>
    <row r="69" spans="1:12" x14ac:dyDescent="0.25">
      <c r="A69" s="12">
        <v>6230</v>
      </c>
      <c r="B69" s="12" t="s">
        <v>19</v>
      </c>
      <c r="C69" s="12" t="s">
        <v>338</v>
      </c>
      <c r="D69" s="12"/>
      <c r="E69" s="158">
        <v>0</v>
      </c>
      <c r="F69" s="158">
        <v>0</v>
      </c>
      <c r="G69" s="158">
        <v>0</v>
      </c>
      <c r="H69" s="12">
        <v>0</v>
      </c>
      <c r="I69" s="12">
        <v>22.25</v>
      </c>
      <c r="J69" s="12">
        <v>0</v>
      </c>
      <c r="K69" s="12">
        <v>0</v>
      </c>
      <c r="L69" s="12">
        <v>1</v>
      </c>
    </row>
    <row r="70" spans="1:12" x14ac:dyDescent="0.25">
      <c r="A70" s="12">
        <v>6009</v>
      </c>
      <c r="B70" s="12" t="s">
        <v>297</v>
      </c>
      <c r="C70" s="12" t="s">
        <v>298</v>
      </c>
      <c r="D70" s="12"/>
      <c r="E70" s="158">
        <v>0</v>
      </c>
      <c r="F70" s="158">
        <v>0</v>
      </c>
      <c r="G70" s="158">
        <v>0</v>
      </c>
      <c r="H70" s="12">
        <v>4</v>
      </c>
      <c r="I70" s="12">
        <v>31.47</v>
      </c>
      <c r="J70" s="12">
        <v>0</v>
      </c>
      <c r="K70" s="12">
        <v>4</v>
      </c>
      <c r="L70" s="12"/>
    </row>
    <row r="71" spans="1:12" x14ac:dyDescent="0.25">
      <c r="A71" s="12">
        <v>7353</v>
      </c>
      <c r="B71" s="12" t="s">
        <v>282</v>
      </c>
      <c r="C71" s="12" t="s">
        <v>339</v>
      </c>
      <c r="D71" s="12"/>
      <c r="E71" s="158">
        <v>0</v>
      </c>
      <c r="F71" s="158">
        <v>0</v>
      </c>
      <c r="G71" s="158">
        <v>0</v>
      </c>
      <c r="H71" s="12">
        <v>0</v>
      </c>
      <c r="I71" s="12">
        <v>23.56</v>
      </c>
      <c r="J71" s="12">
        <v>0</v>
      </c>
      <c r="K71" s="12">
        <v>0</v>
      </c>
      <c r="L71" s="12">
        <v>2</v>
      </c>
    </row>
    <row r="72" spans="1:12" x14ac:dyDescent="0.25">
      <c r="A72" s="12">
        <v>7225</v>
      </c>
      <c r="B72" s="12" t="s">
        <v>280</v>
      </c>
      <c r="C72" s="12" t="s">
        <v>281</v>
      </c>
      <c r="D72" s="12" t="s">
        <v>220</v>
      </c>
      <c r="E72" s="158">
        <v>0</v>
      </c>
      <c r="F72" s="158">
        <v>0</v>
      </c>
      <c r="G72" s="158">
        <v>0</v>
      </c>
      <c r="H72" s="12">
        <v>0</v>
      </c>
      <c r="I72" s="12">
        <v>33.619999999999997</v>
      </c>
      <c r="J72" s="12">
        <v>0</v>
      </c>
      <c r="K72" s="12">
        <v>0</v>
      </c>
      <c r="L72" s="12">
        <v>5</v>
      </c>
    </row>
    <row r="73" spans="1:12" x14ac:dyDescent="0.25">
      <c r="A73" s="12">
        <v>7317</v>
      </c>
      <c r="B73" s="12" t="s">
        <v>275</v>
      </c>
      <c r="C73" s="12" t="s">
        <v>276</v>
      </c>
      <c r="D73" s="12"/>
      <c r="E73" s="158">
        <v>4</v>
      </c>
      <c r="F73" s="158">
        <v>75.28</v>
      </c>
      <c r="G73" s="158">
        <v>0</v>
      </c>
      <c r="H73" s="12"/>
      <c r="I73" s="12"/>
      <c r="J73" s="12"/>
      <c r="K73" s="12">
        <v>4</v>
      </c>
      <c r="L73" s="12"/>
    </row>
    <row r="74" spans="1:12" x14ac:dyDescent="0.25">
      <c r="A74" s="12">
        <v>6705</v>
      </c>
      <c r="B74" s="12" t="s">
        <v>188</v>
      </c>
      <c r="C74" s="12" t="s">
        <v>266</v>
      </c>
      <c r="D74" s="12" t="s">
        <v>123</v>
      </c>
      <c r="E74" s="158">
        <v>4</v>
      </c>
      <c r="F74" s="158">
        <v>68.78</v>
      </c>
      <c r="G74" s="158">
        <v>0</v>
      </c>
      <c r="H74" s="12"/>
      <c r="I74" s="12"/>
      <c r="J74" s="12"/>
      <c r="K74" s="12">
        <v>4</v>
      </c>
      <c r="L74" s="12"/>
    </row>
    <row r="75" spans="1:12" x14ac:dyDescent="0.25">
      <c r="A75" s="12">
        <v>7294</v>
      </c>
      <c r="B75" s="12" t="s">
        <v>26</v>
      </c>
      <c r="C75" s="12" t="s">
        <v>340</v>
      </c>
      <c r="D75" s="12"/>
      <c r="E75" s="158">
        <v>0</v>
      </c>
      <c r="F75" s="158">
        <v>0</v>
      </c>
      <c r="G75" s="158">
        <v>0</v>
      </c>
      <c r="H75" s="12">
        <v>0</v>
      </c>
      <c r="I75" s="12">
        <v>29.1</v>
      </c>
      <c r="J75" s="12">
        <v>0</v>
      </c>
      <c r="K75" s="12">
        <v>0</v>
      </c>
      <c r="L75" s="12">
        <v>3</v>
      </c>
    </row>
    <row r="76" spans="1:12" x14ac:dyDescent="0.25">
      <c r="A76" s="12">
        <v>7163</v>
      </c>
      <c r="B76" s="12" t="s">
        <v>172</v>
      </c>
      <c r="C76" s="12" t="s">
        <v>173</v>
      </c>
      <c r="D76" s="12"/>
      <c r="E76" s="158">
        <v>0</v>
      </c>
      <c r="F76" s="158">
        <v>0</v>
      </c>
      <c r="G76" s="158">
        <v>0</v>
      </c>
      <c r="H76" s="12">
        <v>0</v>
      </c>
      <c r="I76" s="12">
        <v>32.340000000000003</v>
      </c>
      <c r="J76" s="12">
        <v>0</v>
      </c>
      <c r="K76" s="12">
        <v>0</v>
      </c>
      <c r="L76" s="12">
        <v>4</v>
      </c>
    </row>
    <row r="77" spans="1:12" x14ac:dyDescent="0.25">
      <c r="A77" s="12">
        <v>5713</v>
      </c>
      <c r="B77" s="12" t="s">
        <v>263</v>
      </c>
      <c r="C77" s="12" t="s">
        <v>264</v>
      </c>
      <c r="D77" s="12" t="s">
        <v>258</v>
      </c>
      <c r="E77" s="158">
        <v>4</v>
      </c>
      <c r="F77" s="158">
        <v>68.53</v>
      </c>
      <c r="G77" s="158">
        <v>0</v>
      </c>
      <c r="H77" s="12"/>
      <c r="I77" s="12"/>
      <c r="J77" s="12"/>
      <c r="K77" s="12">
        <v>4</v>
      </c>
      <c r="L77" s="12"/>
    </row>
    <row r="78" spans="1:12" x14ac:dyDescent="0.25">
      <c r="A78" s="12">
        <v>6131</v>
      </c>
      <c r="B78" s="12" t="s">
        <v>330</v>
      </c>
      <c r="C78" s="12" t="s">
        <v>331</v>
      </c>
      <c r="D78" s="12" t="s">
        <v>223</v>
      </c>
      <c r="E78" s="158">
        <v>0</v>
      </c>
      <c r="F78" s="158">
        <v>0</v>
      </c>
      <c r="G78" s="158">
        <v>0</v>
      </c>
      <c r="H78" s="12">
        <v>4</v>
      </c>
      <c r="I78" s="12">
        <v>32.03</v>
      </c>
      <c r="J78" s="12">
        <v>0</v>
      </c>
      <c r="K78" s="12">
        <v>4</v>
      </c>
      <c r="L78" s="12"/>
    </row>
    <row r="79" spans="1:12" x14ac:dyDescent="0.25">
      <c r="A79" s="12">
        <v>7059</v>
      </c>
      <c r="B79" s="12" t="s">
        <v>287</v>
      </c>
      <c r="C79" s="12" t="s">
        <v>341</v>
      </c>
      <c r="D79" s="12"/>
      <c r="E79" s="158">
        <v>0</v>
      </c>
      <c r="F79" s="158">
        <v>0</v>
      </c>
      <c r="G79" s="158">
        <v>0</v>
      </c>
      <c r="H79" s="12">
        <v>8</v>
      </c>
      <c r="I79" s="12">
        <v>47.47</v>
      </c>
      <c r="J79" s="12">
        <v>0</v>
      </c>
      <c r="K79" s="12">
        <v>8</v>
      </c>
      <c r="L79" s="12"/>
    </row>
    <row r="80" spans="1:12" x14ac:dyDescent="0.25">
      <c r="A80" s="12"/>
      <c r="B80" s="12" t="s">
        <v>267</v>
      </c>
      <c r="C80" s="12" t="s">
        <v>274</v>
      </c>
      <c r="D80" s="12" t="s">
        <v>123</v>
      </c>
      <c r="E80" s="158" t="s">
        <v>369</v>
      </c>
      <c r="F80" s="158"/>
      <c r="G80" s="158"/>
      <c r="H80" s="12"/>
      <c r="I80" s="12"/>
      <c r="J80" s="12"/>
      <c r="K80" s="12"/>
      <c r="L80" s="12"/>
    </row>
    <row r="81" spans="1:12" x14ac:dyDescent="0.25">
      <c r="A81" s="12">
        <v>6965</v>
      </c>
      <c r="B81" s="12" t="s">
        <v>153</v>
      </c>
      <c r="C81" s="12" t="s">
        <v>278</v>
      </c>
      <c r="D81" s="12" t="s">
        <v>279</v>
      </c>
      <c r="E81" s="158">
        <v>4</v>
      </c>
      <c r="F81" s="158">
        <v>79.16</v>
      </c>
      <c r="G81" s="158">
        <v>0</v>
      </c>
      <c r="H81" s="12"/>
      <c r="I81" s="12"/>
      <c r="J81" s="12"/>
      <c r="K81" s="12">
        <v>4</v>
      </c>
      <c r="L81" s="12"/>
    </row>
    <row r="82" spans="1:12" x14ac:dyDescent="0.25">
      <c r="A82" s="12">
        <v>6449</v>
      </c>
      <c r="B82" s="12" t="s">
        <v>342</v>
      </c>
      <c r="C82" s="12" t="s">
        <v>343</v>
      </c>
      <c r="D82" s="12" t="s">
        <v>344</v>
      </c>
      <c r="E82" s="158">
        <v>4</v>
      </c>
      <c r="F82" s="158">
        <v>77.16</v>
      </c>
      <c r="G82" s="158">
        <v>0</v>
      </c>
      <c r="H82" s="12"/>
      <c r="I82" s="12"/>
      <c r="J82" s="12"/>
      <c r="K82" s="12">
        <v>4</v>
      </c>
      <c r="L82" s="12"/>
    </row>
    <row r="83" spans="1:12" x14ac:dyDescent="0.25">
      <c r="A83" s="12">
        <v>7270</v>
      </c>
      <c r="B83" s="12" t="s">
        <v>159</v>
      </c>
      <c r="C83" s="12" t="s">
        <v>160</v>
      </c>
      <c r="D83" s="12" t="s">
        <v>123</v>
      </c>
      <c r="E83" s="158">
        <v>4</v>
      </c>
      <c r="F83" s="158">
        <v>76.38</v>
      </c>
      <c r="G83" s="158">
        <v>0</v>
      </c>
      <c r="H83" s="12"/>
      <c r="I83" s="12"/>
      <c r="J83" s="12"/>
      <c r="K83" s="12">
        <v>4</v>
      </c>
      <c r="L83" s="12"/>
    </row>
    <row r="84" spans="1:12" x14ac:dyDescent="0.25">
      <c r="A84" s="12">
        <v>6629</v>
      </c>
      <c r="B84" s="12" t="s">
        <v>172</v>
      </c>
      <c r="C84" s="12" t="s">
        <v>286</v>
      </c>
      <c r="D84" s="12"/>
      <c r="E84" s="158">
        <v>0</v>
      </c>
      <c r="F84" s="158">
        <v>0</v>
      </c>
      <c r="G84" s="158">
        <v>0</v>
      </c>
      <c r="H84" s="12">
        <v>4</v>
      </c>
      <c r="I84" s="12">
        <v>33.869999999999997</v>
      </c>
      <c r="J84" s="12">
        <v>0</v>
      </c>
      <c r="K84" s="12">
        <v>4</v>
      </c>
      <c r="L84" s="12"/>
    </row>
    <row r="85" spans="1:12" x14ac:dyDescent="0.25">
      <c r="A85" s="12">
        <v>4743</v>
      </c>
      <c r="B85" s="12" t="s">
        <v>19</v>
      </c>
      <c r="C85" s="12" t="s">
        <v>334</v>
      </c>
      <c r="D85" s="12"/>
      <c r="E85" s="158">
        <v>0</v>
      </c>
      <c r="F85" s="158">
        <v>0</v>
      </c>
      <c r="G85" s="158">
        <v>0</v>
      </c>
      <c r="H85" s="12">
        <v>4</v>
      </c>
      <c r="I85" s="12">
        <v>26.63</v>
      </c>
      <c r="J85" s="12">
        <v>0</v>
      </c>
      <c r="K85" s="12">
        <v>4</v>
      </c>
      <c r="L85" s="12">
        <v>6</v>
      </c>
    </row>
    <row r="86" spans="1:12" x14ac:dyDescent="0.25">
      <c r="A86" s="12"/>
      <c r="B86" s="12" t="s">
        <v>267</v>
      </c>
      <c r="C86" s="12" t="s">
        <v>268</v>
      </c>
      <c r="D86" s="12" t="s">
        <v>123</v>
      </c>
      <c r="E86" s="158" t="s">
        <v>369</v>
      </c>
      <c r="F86" s="158"/>
      <c r="G86" s="158"/>
      <c r="H86" s="12"/>
      <c r="I86" s="12"/>
      <c r="J86" s="12"/>
      <c r="K86" s="12"/>
      <c r="L86" s="12"/>
    </row>
    <row r="87" spans="1:12" x14ac:dyDescent="0.25">
      <c r="A87" s="12"/>
      <c r="B87" s="12" t="s">
        <v>261</v>
      </c>
      <c r="C87" s="12" t="s">
        <v>377</v>
      </c>
      <c r="D87" s="12"/>
      <c r="E87" s="158">
        <v>8</v>
      </c>
      <c r="F87" s="158">
        <v>76.22</v>
      </c>
      <c r="G87" s="158">
        <v>0</v>
      </c>
      <c r="H87" s="12"/>
      <c r="I87" s="12"/>
      <c r="J87" s="12"/>
      <c r="K87" s="12">
        <v>8</v>
      </c>
      <c r="L87" s="12"/>
    </row>
    <row r="88" spans="1:12" x14ac:dyDescent="0.25">
      <c r="A88" s="12"/>
      <c r="B88" s="12"/>
      <c r="C88" s="12"/>
      <c r="D88" s="12"/>
      <c r="E88" s="158"/>
      <c r="F88" s="158"/>
      <c r="G88" s="158"/>
      <c r="H88" s="12"/>
      <c r="I88" s="12"/>
      <c r="J88" s="12"/>
      <c r="K88" s="12"/>
      <c r="L88" s="12"/>
    </row>
    <row r="89" spans="1:12" x14ac:dyDescent="0.25">
      <c r="A89" s="150" t="s">
        <v>345</v>
      </c>
      <c r="B89" s="150"/>
      <c r="C89" s="150"/>
      <c r="D89" s="150"/>
      <c r="E89" s="158"/>
      <c r="F89" s="158"/>
      <c r="G89" s="158"/>
      <c r="H89" s="12"/>
      <c r="I89" s="12"/>
      <c r="J89" s="12"/>
      <c r="K89" s="12"/>
      <c r="L89" s="12"/>
    </row>
    <row r="90" spans="1:12" x14ac:dyDescent="0.25">
      <c r="A90" s="12">
        <v>6916</v>
      </c>
      <c r="B90" s="12" t="s">
        <v>301</v>
      </c>
      <c r="C90" s="12" t="s">
        <v>302</v>
      </c>
      <c r="D90" s="12" t="s">
        <v>346</v>
      </c>
      <c r="E90" s="158">
        <v>0</v>
      </c>
      <c r="F90" s="158">
        <v>0</v>
      </c>
      <c r="G90" s="158">
        <v>0</v>
      </c>
      <c r="H90" s="12">
        <v>0</v>
      </c>
      <c r="I90" s="12">
        <v>34.72</v>
      </c>
      <c r="J90" s="12">
        <v>0</v>
      </c>
      <c r="K90" s="13">
        <v>0</v>
      </c>
      <c r="L90" s="13">
        <v>1</v>
      </c>
    </row>
    <row r="91" spans="1:12" x14ac:dyDescent="0.25">
      <c r="A91" s="12">
        <v>6107</v>
      </c>
      <c r="B91" s="12" t="s">
        <v>17</v>
      </c>
      <c r="C91" s="12" t="s">
        <v>179</v>
      </c>
      <c r="D91" s="12" t="s">
        <v>307</v>
      </c>
      <c r="E91" s="158">
        <v>4</v>
      </c>
      <c r="F91" s="158">
        <v>79.56</v>
      </c>
      <c r="G91" s="158">
        <v>0</v>
      </c>
      <c r="H91" s="12"/>
      <c r="I91" s="12"/>
      <c r="J91" s="12"/>
      <c r="K91" s="13">
        <v>4</v>
      </c>
      <c r="L91" s="13">
        <v>2</v>
      </c>
    </row>
    <row r="92" spans="1:12" x14ac:dyDescent="0.25">
      <c r="A92" s="12">
        <v>6989</v>
      </c>
      <c r="B92" s="12" t="s">
        <v>275</v>
      </c>
      <c r="C92" s="12" t="s">
        <v>305</v>
      </c>
      <c r="D92" s="12"/>
      <c r="E92" s="158">
        <v>4</v>
      </c>
      <c r="F92" s="158">
        <v>90.78</v>
      </c>
      <c r="G92" s="158">
        <v>3</v>
      </c>
      <c r="H92" s="12"/>
      <c r="I92" s="12"/>
      <c r="J92" s="12"/>
      <c r="K92" s="13">
        <v>7</v>
      </c>
      <c r="L92" s="13">
        <v>3</v>
      </c>
    </row>
    <row r="93" spans="1:12" x14ac:dyDescent="0.25">
      <c r="A93" s="12">
        <v>6029</v>
      </c>
      <c r="B93" s="12" t="s">
        <v>159</v>
      </c>
      <c r="C93" s="12" t="s">
        <v>181</v>
      </c>
      <c r="D93" s="12" t="s">
        <v>123</v>
      </c>
      <c r="E93" s="158">
        <v>8</v>
      </c>
      <c r="F93" s="158">
        <v>74.540000000000006</v>
      </c>
      <c r="G93" s="158">
        <v>0</v>
      </c>
      <c r="H93" s="13"/>
      <c r="I93" s="13"/>
      <c r="J93" s="12"/>
      <c r="K93" s="13">
        <v>8</v>
      </c>
      <c r="L93" s="13">
        <v>4</v>
      </c>
    </row>
    <row r="94" spans="1:12" x14ac:dyDescent="0.25">
      <c r="A94" s="12">
        <v>7256</v>
      </c>
      <c r="B94" s="12" t="s">
        <v>294</v>
      </c>
      <c r="C94" s="12" t="s">
        <v>295</v>
      </c>
      <c r="D94" s="12" t="s">
        <v>296</v>
      </c>
      <c r="E94" s="158" t="s">
        <v>204</v>
      </c>
      <c r="F94" s="158"/>
      <c r="G94" s="158"/>
      <c r="H94" s="13"/>
      <c r="I94" s="12"/>
      <c r="J94" s="12"/>
      <c r="K94" s="12"/>
      <c r="L94" s="12"/>
    </row>
    <row r="95" spans="1:12" x14ac:dyDescent="0.25">
      <c r="A95" s="12"/>
      <c r="B95" s="12"/>
      <c r="C95" s="12"/>
      <c r="D95" s="12"/>
      <c r="E95" s="158"/>
      <c r="F95" s="158"/>
      <c r="G95" s="158"/>
      <c r="H95" s="12"/>
      <c r="I95" s="12"/>
      <c r="J95" s="12"/>
      <c r="K95" s="12"/>
      <c r="L95" s="12"/>
    </row>
  </sheetData>
  <sortState ref="A90:L94">
    <sortCondition ref="L90:L94"/>
  </sortState>
  <mergeCells count="13">
    <mergeCell ref="A33:D33"/>
    <mergeCell ref="E1:G1"/>
    <mergeCell ref="H1:J1"/>
    <mergeCell ref="A1:D1"/>
    <mergeCell ref="A3:D3"/>
    <mergeCell ref="A8:D8"/>
    <mergeCell ref="A13:D13"/>
    <mergeCell ref="A20:D20"/>
    <mergeCell ref="A41:D41"/>
    <mergeCell ref="A54:D54"/>
    <mergeCell ref="A63:D63"/>
    <mergeCell ref="A68:D68"/>
    <mergeCell ref="A89:D89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&amp;L&amp;G&amp;C2017 Grace Lutheran Express Qualifier
Showjumping&amp;R&amp;G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3"/>
  <sheetViews>
    <sheetView zoomScale="75" zoomScaleNormal="75" workbookViewId="0">
      <pane xSplit="1" topLeftCell="B1" activePane="topRight" state="frozen"/>
      <selection pane="topRight" activeCell="AB8" sqref="AB8"/>
    </sheetView>
  </sheetViews>
  <sheetFormatPr defaultColWidth="5.7109375" defaultRowHeight="15" x14ac:dyDescent="0.25"/>
  <cols>
    <col min="1" max="1" width="18.42578125" style="10" customWidth="1"/>
    <col min="2" max="2" width="5.7109375" style="10"/>
    <col min="3" max="3" width="19.7109375" style="10" customWidth="1"/>
    <col min="4" max="4" width="36.85546875" style="10" customWidth="1"/>
    <col min="5" max="5" width="5" style="10" customWidth="1"/>
    <col min="6" max="11" width="5.7109375" style="2"/>
    <col min="12" max="12" width="5.7109375" style="45" hidden="1" customWidth="1"/>
    <col min="13" max="13" width="5.7109375" style="2"/>
    <col min="14" max="14" width="5.7109375" style="2" customWidth="1"/>
    <col min="15" max="15" width="5.7109375" style="2" hidden="1" customWidth="1"/>
    <col min="16" max="16" width="5.7109375" style="2" customWidth="1"/>
    <col min="17" max="24" width="5.7109375" style="2"/>
    <col min="25" max="25" width="5.7109375" style="2" hidden="1" customWidth="1"/>
    <col min="26" max="26" width="5.7109375" style="2"/>
    <col min="27" max="27" width="5.7109375" style="2" hidden="1" customWidth="1"/>
    <col min="28" max="28" width="7.7109375" style="2" customWidth="1"/>
    <col min="29" max="29" width="10.28515625" style="41" customWidth="1"/>
    <col min="30" max="30" width="9" style="23" customWidth="1"/>
    <col min="31" max="31" width="8.5703125" style="10" customWidth="1"/>
    <col min="32" max="32" width="11.5703125" style="17" customWidth="1"/>
    <col min="33" max="33" width="9.7109375" style="17" customWidth="1"/>
    <col min="34" max="34" width="5.7109375" style="17"/>
    <col min="35" max="35" width="7.85546875" style="17" customWidth="1"/>
    <col min="36" max="36" width="8.5703125" style="15" customWidth="1"/>
    <col min="37" max="96" width="5.7109375" style="17"/>
    <col min="97" max="16384" width="5.7109375" style="10"/>
  </cols>
  <sheetData>
    <row r="1" spans="1:36" ht="15.75" x14ac:dyDescent="0.25">
      <c r="A1" s="49" t="s">
        <v>45</v>
      </c>
      <c r="B1" s="49"/>
      <c r="C1" s="49"/>
      <c r="D1" s="49"/>
      <c r="E1" s="49"/>
      <c r="F1" s="32"/>
      <c r="G1" s="32"/>
      <c r="H1" s="32"/>
      <c r="I1" s="32"/>
      <c r="J1" s="32"/>
      <c r="K1" s="32"/>
      <c r="L1" s="47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36" x14ac:dyDescent="0.25">
      <c r="B2" s="46" t="s">
        <v>16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36" x14ac:dyDescent="0.25">
      <c r="D3" s="3"/>
      <c r="E3" s="4"/>
      <c r="F3" s="9"/>
      <c r="G3" s="10"/>
    </row>
    <row r="4" spans="1:36" x14ac:dyDescent="0.25">
      <c r="D4" s="5"/>
      <c r="E4" s="4"/>
      <c r="F4" s="9"/>
      <c r="G4" s="1"/>
    </row>
    <row r="5" spans="1:36" x14ac:dyDescent="0.25">
      <c r="B5" s="6"/>
      <c r="C5" s="7"/>
      <c r="D5" s="8" t="s">
        <v>14</v>
      </c>
      <c r="E5" s="27" t="str">
        <f>IF(TRIM('[1]Start List'!$F$4)&lt;&gt;"","C","")</f>
        <v>C</v>
      </c>
      <c r="F5" s="28"/>
      <c r="G5" s="1"/>
    </row>
    <row r="6" spans="1:36" x14ac:dyDescent="0.25">
      <c r="A6" s="55" t="s">
        <v>68</v>
      </c>
      <c r="B6" s="120"/>
      <c r="C6" s="12"/>
      <c r="D6" s="12"/>
      <c r="E6" s="121"/>
      <c r="F6" s="122"/>
      <c r="G6" s="123"/>
      <c r="H6" s="60"/>
      <c r="I6" s="60"/>
      <c r="J6" s="60"/>
      <c r="K6" s="60"/>
      <c r="L6" s="69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70"/>
      <c r="AD6" s="63"/>
      <c r="AE6" s="12"/>
      <c r="AF6" s="12"/>
      <c r="AG6" s="12"/>
      <c r="AH6" s="12"/>
    </row>
    <row r="7" spans="1:36" s="26" customFormat="1" x14ac:dyDescent="0.25">
      <c r="A7" s="55" t="s">
        <v>0</v>
      </c>
      <c r="B7" s="55" t="s">
        <v>1</v>
      </c>
      <c r="C7" s="55"/>
      <c r="D7" s="55" t="s">
        <v>2</v>
      </c>
      <c r="E7" s="55"/>
      <c r="F7" s="56">
        <v>1</v>
      </c>
      <c r="G7" s="56">
        <v>2</v>
      </c>
      <c r="H7" s="56">
        <v>3</v>
      </c>
      <c r="I7" s="56">
        <v>4</v>
      </c>
      <c r="J7" s="56">
        <v>5</v>
      </c>
      <c r="K7" s="56" t="s">
        <v>37</v>
      </c>
      <c r="L7" s="57">
        <v>6</v>
      </c>
      <c r="M7" s="56">
        <v>7</v>
      </c>
      <c r="N7" s="56" t="s">
        <v>38</v>
      </c>
      <c r="O7" s="56">
        <v>8</v>
      </c>
      <c r="P7" s="56">
        <v>9</v>
      </c>
      <c r="Q7" s="56">
        <v>10</v>
      </c>
      <c r="R7" s="56">
        <v>11</v>
      </c>
      <c r="S7" s="56">
        <v>12</v>
      </c>
      <c r="T7" s="56">
        <v>13</v>
      </c>
      <c r="U7" s="56">
        <v>14</v>
      </c>
      <c r="V7" s="56" t="s">
        <v>3</v>
      </c>
      <c r="W7" s="58" t="s">
        <v>4</v>
      </c>
      <c r="X7" s="58" t="s">
        <v>11</v>
      </c>
      <c r="Y7" s="58" t="s">
        <v>5</v>
      </c>
      <c r="Z7" s="56" t="s">
        <v>12</v>
      </c>
      <c r="AA7" s="58" t="s">
        <v>6</v>
      </c>
      <c r="AB7" s="56" t="s">
        <v>31</v>
      </c>
      <c r="AC7" s="59" t="s">
        <v>27</v>
      </c>
      <c r="AD7" s="124" t="s">
        <v>13</v>
      </c>
      <c r="AE7" s="55" t="s">
        <v>28</v>
      </c>
      <c r="AF7" s="55" t="s">
        <v>29</v>
      </c>
      <c r="AG7" s="55" t="s">
        <v>30</v>
      </c>
      <c r="AH7" s="55" t="s">
        <v>15</v>
      </c>
      <c r="AJ7" s="25"/>
    </row>
    <row r="8" spans="1:36" s="17" customFormat="1" x14ac:dyDescent="0.25">
      <c r="A8" s="12" t="s">
        <v>32</v>
      </c>
      <c r="B8" s="12">
        <v>7344</v>
      </c>
      <c r="C8" s="12" t="s">
        <v>47</v>
      </c>
      <c r="D8" s="12" t="s">
        <v>48</v>
      </c>
      <c r="E8" s="19"/>
      <c r="F8" s="60">
        <v>6.5</v>
      </c>
      <c r="G8" s="60">
        <v>7</v>
      </c>
      <c r="H8" s="60">
        <v>7</v>
      </c>
      <c r="I8" s="60">
        <v>7.5</v>
      </c>
      <c r="J8" s="60">
        <v>5.5</v>
      </c>
      <c r="K8" s="60">
        <v>6</v>
      </c>
      <c r="L8" s="61">
        <f>K8*2</f>
        <v>12</v>
      </c>
      <c r="M8" s="60">
        <v>6</v>
      </c>
      <c r="N8" s="60">
        <v>6</v>
      </c>
      <c r="O8" s="60">
        <f>N8*2</f>
        <v>12</v>
      </c>
      <c r="P8" s="60">
        <v>6</v>
      </c>
      <c r="Q8" s="60">
        <v>7</v>
      </c>
      <c r="R8" s="60">
        <v>7</v>
      </c>
      <c r="S8" s="60">
        <v>6</v>
      </c>
      <c r="T8" s="60">
        <v>6</v>
      </c>
      <c r="U8" s="60">
        <v>6.5</v>
      </c>
      <c r="V8" s="60">
        <v>7</v>
      </c>
      <c r="W8" s="60">
        <v>6</v>
      </c>
      <c r="X8" s="60">
        <v>6</v>
      </c>
      <c r="Y8" s="60">
        <f>X8*2</f>
        <v>12</v>
      </c>
      <c r="Z8" s="60">
        <v>7</v>
      </c>
      <c r="AA8" s="60">
        <f>Z8*2</f>
        <v>14</v>
      </c>
      <c r="AB8" s="62">
        <f>F8+G8+H8+I8+J8+L8+M8+O8+P8+Q8+R8+S8+T8+U8+V8+W8+Y8+AA8</f>
        <v>141</v>
      </c>
      <c r="AC8" s="62">
        <f t="shared" ref="AC8" si="0">(AB8/220)*100</f>
        <v>64.090909090909093</v>
      </c>
      <c r="AD8" s="63">
        <f>(100-AC8)*1.5</f>
        <v>53.86363636363636</v>
      </c>
      <c r="AE8" s="12"/>
      <c r="AF8" s="12"/>
      <c r="AG8" s="63">
        <f>AD8+AE8+AF8</f>
        <v>53.86363636363636</v>
      </c>
      <c r="AH8" s="12"/>
      <c r="AJ8" s="23"/>
    </row>
    <row r="9" spans="1:36" s="17" customFormat="1" x14ac:dyDescent="0.25">
      <c r="A9" s="12" t="s">
        <v>49</v>
      </c>
      <c r="B9" s="12">
        <v>6046</v>
      </c>
      <c r="C9" s="12" t="s">
        <v>50</v>
      </c>
      <c r="D9" s="12" t="s">
        <v>51</v>
      </c>
      <c r="E9" s="20"/>
      <c r="F9" s="60">
        <v>7.5</v>
      </c>
      <c r="G9" s="60">
        <v>7</v>
      </c>
      <c r="H9" s="60">
        <v>7</v>
      </c>
      <c r="I9" s="60">
        <v>6.5</v>
      </c>
      <c r="J9" s="60">
        <v>6</v>
      </c>
      <c r="K9" s="60">
        <v>6</v>
      </c>
      <c r="L9" s="61">
        <f t="shared" ref="L9:L42" si="1">K9*2</f>
        <v>12</v>
      </c>
      <c r="M9" s="60">
        <v>5.5</v>
      </c>
      <c r="N9" s="60">
        <v>5.5</v>
      </c>
      <c r="O9" s="60">
        <f t="shared" ref="O9:O42" si="2">N9*2</f>
        <v>11</v>
      </c>
      <c r="P9" s="60">
        <v>6.5</v>
      </c>
      <c r="Q9" s="60">
        <v>7</v>
      </c>
      <c r="R9" s="60">
        <v>6</v>
      </c>
      <c r="S9" s="60">
        <v>7</v>
      </c>
      <c r="T9" s="60">
        <v>6.5</v>
      </c>
      <c r="U9" s="60">
        <v>7</v>
      </c>
      <c r="V9" s="60">
        <v>7</v>
      </c>
      <c r="W9" s="60">
        <v>6</v>
      </c>
      <c r="X9" s="60">
        <v>6</v>
      </c>
      <c r="Y9" s="60">
        <f t="shared" ref="Y9:Y42" si="3">X9*2</f>
        <v>12</v>
      </c>
      <c r="Z9" s="60">
        <v>7</v>
      </c>
      <c r="AA9" s="60">
        <f t="shared" ref="AA9:AA42" si="4">Z9*2</f>
        <v>14</v>
      </c>
      <c r="AB9" s="62">
        <f t="shared" ref="AB9:AB43" si="5">F9+G9+H9+I9+J9+L9+M9+O9+P9+Q9+R9+S9+T9+U9+V9+W9+Y9+AA9</f>
        <v>141.5</v>
      </c>
      <c r="AC9" s="62">
        <f t="shared" ref="AC9:AC24" si="6">(AB9/220)*100</f>
        <v>64.318181818181813</v>
      </c>
      <c r="AD9" s="63">
        <f t="shared" ref="AD9:AD43" si="7">(100-AC9)*1.5</f>
        <v>53.52272727272728</v>
      </c>
      <c r="AE9" s="12"/>
      <c r="AF9" s="12"/>
      <c r="AG9" s="63">
        <f t="shared" ref="AG9:AG24" si="8">AD9+AE9+AF9</f>
        <v>53.52272727272728</v>
      </c>
      <c r="AH9" s="12"/>
      <c r="AJ9" s="23"/>
    </row>
    <row r="10" spans="1:36" s="17" customFormat="1" x14ac:dyDescent="0.25">
      <c r="B10" s="118"/>
      <c r="C10" s="118"/>
      <c r="D10" s="119"/>
      <c r="E10" s="31"/>
      <c r="F10" s="32"/>
      <c r="G10" s="32"/>
      <c r="H10" s="32"/>
      <c r="I10" s="32"/>
      <c r="J10" s="32"/>
      <c r="K10" s="32"/>
      <c r="L10" s="47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43"/>
      <c r="AC10" s="43"/>
      <c r="AD10" s="23"/>
      <c r="AG10" s="23"/>
      <c r="AJ10" s="23"/>
    </row>
    <row r="11" spans="1:36" s="17" customFormat="1" x14ac:dyDescent="0.25">
      <c r="B11" s="12"/>
      <c r="C11" s="12"/>
      <c r="D11" s="114"/>
      <c r="E11" s="31"/>
      <c r="F11" s="32"/>
      <c r="G11" s="32"/>
      <c r="H11" s="32"/>
      <c r="I11" s="32"/>
      <c r="J11" s="32"/>
      <c r="K11" s="32"/>
      <c r="L11" s="47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43"/>
      <c r="AC11" s="43"/>
      <c r="AD11" s="23"/>
      <c r="AG11" s="23"/>
      <c r="AJ11" s="23"/>
    </row>
    <row r="12" spans="1:36" s="17" customFormat="1" x14ac:dyDescent="0.25">
      <c r="B12" s="115"/>
      <c r="C12" s="115"/>
      <c r="D12" s="116"/>
      <c r="E12" s="31"/>
      <c r="F12" s="32"/>
      <c r="G12" s="32"/>
      <c r="H12" s="32"/>
      <c r="I12" s="32"/>
      <c r="J12" s="32"/>
      <c r="K12" s="32"/>
      <c r="L12" s="47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43"/>
      <c r="AC12" s="43"/>
      <c r="AD12" s="23"/>
      <c r="AG12" s="23"/>
      <c r="AJ12" s="23"/>
    </row>
    <row r="13" spans="1:36" s="17" customFormat="1" x14ac:dyDescent="0.25">
      <c r="A13" s="52" t="s">
        <v>69</v>
      </c>
      <c r="B13" s="13"/>
      <c r="C13" s="13"/>
      <c r="D13" s="13"/>
      <c r="E13" s="21"/>
      <c r="F13" s="60"/>
      <c r="G13" s="60"/>
      <c r="H13" s="60"/>
      <c r="I13" s="60"/>
      <c r="J13" s="60"/>
      <c r="K13" s="60"/>
      <c r="L13" s="61">
        <f t="shared" si="1"/>
        <v>0</v>
      </c>
      <c r="M13" s="60"/>
      <c r="N13" s="60"/>
      <c r="O13" s="60">
        <f t="shared" si="2"/>
        <v>0</v>
      </c>
      <c r="P13" s="60"/>
      <c r="Q13" s="60"/>
      <c r="R13" s="60"/>
      <c r="S13" s="60"/>
      <c r="T13" s="60"/>
      <c r="U13" s="60"/>
      <c r="V13" s="60"/>
      <c r="W13" s="60"/>
      <c r="X13" s="60"/>
      <c r="Y13" s="60">
        <f t="shared" si="3"/>
        <v>0</v>
      </c>
      <c r="Z13" s="60"/>
      <c r="AA13" s="60">
        <f t="shared" si="4"/>
        <v>0</v>
      </c>
      <c r="AB13" s="62">
        <f t="shared" si="5"/>
        <v>0</v>
      </c>
      <c r="AC13" s="62">
        <f t="shared" si="6"/>
        <v>0</v>
      </c>
      <c r="AD13" s="63">
        <f t="shared" si="7"/>
        <v>150</v>
      </c>
      <c r="AE13" s="12"/>
      <c r="AF13" s="12"/>
      <c r="AG13" s="63">
        <f t="shared" si="8"/>
        <v>150</v>
      </c>
      <c r="AH13" s="12"/>
      <c r="AJ13" s="23"/>
    </row>
    <row r="14" spans="1:36" s="17" customFormat="1" x14ac:dyDescent="0.25">
      <c r="A14" s="12" t="s">
        <v>52</v>
      </c>
      <c r="B14" s="12">
        <v>7074</v>
      </c>
      <c r="C14" s="12" t="s">
        <v>53</v>
      </c>
      <c r="D14" s="12" t="s">
        <v>54</v>
      </c>
      <c r="E14" s="21"/>
      <c r="F14" s="60">
        <v>6.5</v>
      </c>
      <c r="G14" s="60">
        <v>6</v>
      </c>
      <c r="H14" s="60">
        <v>6.5</v>
      </c>
      <c r="I14" s="60">
        <v>6</v>
      </c>
      <c r="J14" s="60">
        <v>5.5</v>
      </c>
      <c r="K14" s="60">
        <v>7</v>
      </c>
      <c r="L14" s="61">
        <f t="shared" si="1"/>
        <v>14</v>
      </c>
      <c r="M14" s="60">
        <v>6</v>
      </c>
      <c r="N14" s="60">
        <v>5.5</v>
      </c>
      <c r="O14" s="60">
        <f t="shared" si="2"/>
        <v>11</v>
      </c>
      <c r="P14" s="60">
        <v>6</v>
      </c>
      <c r="Q14" s="60">
        <v>6.5</v>
      </c>
      <c r="R14" s="60">
        <v>7</v>
      </c>
      <c r="S14" s="60">
        <v>6.5</v>
      </c>
      <c r="T14" s="60">
        <v>6.5</v>
      </c>
      <c r="U14" s="60">
        <v>7</v>
      </c>
      <c r="V14" s="60">
        <v>6.5</v>
      </c>
      <c r="W14" s="60">
        <v>6</v>
      </c>
      <c r="X14" s="60">
        <v>6</v>
      </c>
      <c r="Y14" s="60">
        <f t="shared" si="3"/>
        <v>12</v>
      </c>
      <c r="Z14" s="60">
        <v>7</v>
      </c>
      <c r="AA14" s="60">
        <f t="shared" si="4"/>
        <v>14</v>
      </c>
      <c r="AB14" s="62">
        <f t="shared" si="5"/>
        <v>139.5</v>
      </c>
      <c r="AC14" s="62">
        <f t="shared" si="6"/>
        <v>63.409090909090907</v>
      </c>
      <c r="AD14" s="63">
        <f t="shared" si="7"/>
        <v>54.88636363636364</v>
      </c>
      <c r="AE14" s="12"/>
      <c r="AF14" s="12"/>
      <c r="AG14" s="63">
        <f t="shared" si="8"/>
        <v>54.88636363636364</v>
      </c>
      <c r="AH14" s="12"/>
      <c r="AJ14" s="23"/>
    </row>
    <row r="15" spans="1:36" s="17" customFormat="1" x14ac:dyDescent="0.25">
      <c r="A15" s="12" t="s">
        <v>55</v>
      </c>
      <c r="B15" s="12">
        <v>7076</v>
      </c>
      <c r="C15" s="12" t="s">
        <v>56</v>
      </c>
      <c r="D15" s="12" t="s">
        <v>57</v>
      </c>
      <c r="E15" s="20"/>
      <c r="F15" s="60">
        <v>6.5</v>
      </c>
      <c r="G15" s="60">
        <v>7</v>
      </c>
      <c r="H15" s="60">
        <v>7</v>
      </c>
      <c r="I15" s="60">
        <v>7</v>
      </c>
      <c r="J15" s="60">
        <v>6.5</v>
      </c>
      <c r="K15" s="60">
        <v>5</v>
      </c>
      <c r="L15" s="61">
        <f t="shared" si="1"/>
        <v>10</v>
      </c>
      <c r="M15" s="60">
        <v>6.5</v>
      </c>
      <c r="N15" s="60">
        <v>6.5</v>
      </c>
      <c r="O15" s="60">
        <f t="shared" si="2"/>
        <v>13</v>
      </c>
      <c r="P15" s="60">
        <v>6.5</v>
      </c>
      <c r="Q15" s="60">
        <v>6.5</v>
      </c>
      <c r="R15" s="60">
        <v>6.5</v>
      </c>
      <c r="S15" s="60">
        <v>7</v>
      </c>
      <c r="T15" s="60">
        <v>6.5</v>
      </c>
      <c r="U15" s="60">
        <v>6</v>
      </c>
      <c r="V15" s="60">
        <v>6.5</v>
      </c>
      <c r="W15" s="60">
        <v>6</v>
      </c>
      <c r="X15" s="60">
        <v>6</v>
      </c>
      <c r="Y15" s="60">
        <f t="shared" si="3"/>
        <v>12</v>
      </c>
      <c r="Z15" s="60">
        <v>6.5</v>
      </c>
      <c r="AA15" s="60">
        <f t="shared" si="4"/>
        <v>13</v>
      </c>
      <c r="AB15" s="62">
        <f t="shared" si="5"/>
        <v>140</v>
      </c>
      <c r="AC15" s="62">
        <f t="shared" si="6"/>
        <v>63.636363636363633</v>
      </c>
      <c r="AD15" s="63">
        <f t="shared" si="7"/>
        <v>54.545454545454547</v>
      </c>
      <c r="AE15" s="12"/>
      <c r="AF15" s="12"/>
      <c r="AG15" s="63">
        <f t="shared" si="8"/>
        <v>54.545454545454547</v>
      </c>
      <c r="AH15" s="12"/>
      <c r="AJ15" s="23"/>
    </row>
    <row r="16" spans="1:36" s="17" customFormat="1" x14ac:dyDescent="0.25">
      <c r="B16" s="97"/>
      <c r="C16" s="97"/>
      <c r="D16" s="117"/>
      <c r="E16" s="33"/>
      <c r="F16" s="32"/>
      <c r="G16" s="32"/>
      <c r="H16" s="32"/>
      <c r="I16" s="32"/>
      <c r="J16" s="32"/>
      <c r="K16" s="32"/>
      <c r="L16" s="47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43"/>
      <c r="AC16" s="43"/>
      <c r="AD16" s="23"/>
      <c r="AG16" s="23"/>
      <c r="AJ16" s="23"/>
    </row>
    <row r="17" spans="1:36" s="17" customFormat="1" x14ac:dyDescent="0.25">
      <c r="E17" s="33"/>
      <c r="F17" s="32"/>
      <c r="G17" s="32"/>
      <c r="H17" s="32"/>
      <c r="I17" s="32"/>
      <c r="J17" s="32"/>
      <c r="K17" s="32"/>
      <c r="L17" s="47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43"/>
      <c r="AC17" s="43"/>
      <c r="AD17" s="23"/>
      <c r="AG17" s="23"/>
      <c r="AJ17" s="23"/>
    </row>
    <row r="18" spans="1:36" s="17" customFormat="1" x14ac:dyDescent="0.25">
      <c r="E18" s="33"/>
      <c r="F18" s="32"/>
      <c r="G18" s="32"/>
      <c r="H18" s="32"/>
      <c r="I18" s="32"/>
      <c r="J18" s="32"/>
      <c r="K18" s="32"/>
      <c r="L18" s="47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43"/>
      <c r="AC18" s="43"/>
      <c r="AD18" s="23"/>
      <c r="AG18" s="23"/>
      <c r="AJ18" s="23"/>
    </row>
    <row r="19" spans="1:36" s="17" customFormat="1" x14ac:dyDescent="0.25">
      <c r="E19" s="33"/>
      <c r="F19" s="32"/>
      <c r="G19" s="32"/>
      <c r="H19" s="32"/>
      <c r="I19" s="32"/>
      <c r="J19" s="32"/>
      <c r="K19" s="32"/>
      <c r="L19" s="47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43"/>
      <c r="AC19" s="43"/>
      <c r="AD19" s="23"/>
      <c r="AG19" s="23"/>
      <c r="AJ19" s="23"/>
    </row>
    <row r="20" spans="1:36" s="17" customFormat="1" x14ac:dyDescent="0.25">
      <c r="A20" s="52" t="s">
        <v>67</v>
      </c>
      <c r="B20" s="12"/>
      <c r="C20" s="12"/>
      <c r="D20" s="12"/>
      <c r="E20" s="21"/>
      <c r="F20" s="60"/>
      <c r="G20" s="60"/>
      <c r="H20" s="60"/>
      <c r="I20" s="60"/>
      <c r="J20" s="60"/>
      <c r="K20" s="60"/>
      <c r="L20" s="61">
        <f t="shared" si="1"/>
        <v>0</v>
      </c>
      <c r="M20" s="60"/>
      <c r="N20" s="60"/>
      <c r="O20" s="60">
        <f t="shared" si="2"/>
        <v>0</v>
      </c>
      <c r="P20" s="60"/>
      <c r="Q20" s="60"/>
      <c r="R20" s="60"/>
      <c r="S20" s="60"/>
      <c r="T20" s="60"/>
      <c r="U20" s="60"/>
      <c r="V20" s="60"/>
      <c r="W20" s="60"/>
      <c r="X20" s="60"/>
      <c r="Y20" s="60">
        <f t="shared" si="3"/>
        <v>0</v>
      </c>
      <c r="Z20" s="60"/>
      <c r="AA20" s="60">
        <f t="shared" si="4"/>
        <v>0</v>
      </c>
      <c r="AB20" s="62">
        <f t="shared" si="5"/>
        <v>0</v>
      </c>
      <c r="AC20" s="62">
        <f t="shared" si="6"/>
        <v>0</v>
      </c>
      <c r="AD20" s="63">
        <f t="shared" si="7"/>
        <v>150</v>
      </c>
      <c r="AE20" s="12"/>
      <c r="AF20" s="12"/>
      <c r="AG20" s="63">
        <f t="shared" si="8"/>
        <v>150</v>
      </c>
      <c r="AH20" s="12"/>
      <c r="AJ20" s="23"/>
    </row>
    <row r="21" spans="1:36" s="17" customFormat="1" x14ac:dyDescent="0.25">
      <c r="A21" s="12" t="s">
        <v>58</v>
      </c>
      <c r="B21" s="12"/>
      <c r="C21" s="12" t="s">
        <v>59</v>
      </c>
      <c r="D21" s="12" t="s">
        <v>60</v>
      </c>
      <c r="E21" s="21"/>
      <c r="F21" s="60">
        <v>5.5</v>
      </c>
      <c r="G21" s="60">
        <v>5</v>
      </c>
      <c r="H21" s="60">
        <v>5.5</v>
      </c>
      <c r="I21" s="60">
        <v>5.5</v>
      </c>
      <c r="J21" s="60">
        <v>5.5</v>
      </c>
      <c r="K21" s="60">
        <v>5</v>
      </c>
      <c r="L21" s="61">
        <f t="shared" si="1"/>
        <v>10</v>
      </c>
      <c r="M21" s="60">
        <v>6</v>
      </c>
      <c r="N21" s="60">
        <v>6</v>
      </c>
      <c r="O21" s="60">
        <f t="shared" si="2"/>
        <v>12</v>
      </c>
      <c r="P21" s="60">
        <v>6</v>
      </c>
      <c r="Q21" s="60">
        <v>6</v>
      </c>
      <c r="R21" s="60">
        <v>6</v>
      </c>
      <c r="S21" s="60">
        <v>6</v>
      </c>
      <c r="T21" s="60">
        <v>6</v>
      </c>
      <c r="U21" s="60">
        <v>7</v>
      </c>
      <c r="V21" s="60">
        <v>6</v>
      </c>
      <c r="W21" s="60">
        <v>6</v>
      </c>
      <c r="X21" s="60">
        <v>5</v>
      </c>
      <c r="Y21" s="60">
        <f t="shared" si="3"/>
        <v>10</v>
      </c>
      <c r="Z21" s="60">
        <v>6</v>
      </c>
      <c r="AA21" s="60">
        <f t="shared" si="4"/>
        <v>12</v>
      </c>
      <c r="AB21" s="62">
        <f t="shared" si="5"/>
        <v>126</v>
      </c>
      <c r="AC21" s="62">
        <f t="shared" si="6"/>
        <v>57.272727272727273</v>
      </c>
      <c r="AD21" s="63">
        <f t="shared" si="7"/>
        <v>64.090909090909093</v>
      </c>
      <c r="AE21" s="12"/>
      <c r="AF21" s="12"/>
      <c r="AG21" s="63">
        <f t="shared" si="8"/>
        <v>64.090909090909093</v>
      </c>
      <c r="AH21" s="12"/>
      <c r="AJ21" s="23"/>
    </row>
    <row r="22" spans="1:36" s="17" customFormat="1" x14ac:dyDescent="0.25">
      <c r="A22" s="12" t="s">
        <v>22</v>
      </c>
      <c r="B22" s="12">
        <v>7363</v>
      </c>
      <c r="C22" s="12" t="s">
        <v>61</v>
      </c>
      <c r="D22" s="12" t="s">
        <v>62</v>
      </c>
      <c r="E22" s="21"/>
      <c r="F22" s="60">
        <v>5.5</v>
      </c>
      <c r="G22" s="60">
        <v>7</v>
      </c>
      <c r="H22" s="60">
        <v>6.5</v>
      </c>
      <c r="I22" s="60">
        <v>6.5</v>
      </c>
      <c r="J22" s="60">
        <v>5.5</v>
      </c>
      <c r="K22" s="60">
        <v>6</v>
      </c>
      <c r="L22" s="61">
        <f t="shared" si="1"/>
        <v>12</v>
      </c>
      <c r="M22" s="60">
        <v>6</v>
      </c>
      <c r="N22" s="60">
        <v>6</v>
      </c>
      <c r="O22" s="60">
        <f t="shared" si="2"/>
        <v>12</v>
      </c>
      <c r="P22" s="60">
        <v>6</v>
      </c>
      <c r="Q22" s="60">
        <v>7.5</v>
      </c>
      <c r="R22" s="60">
        <v>5.5</v>
      </c>
      <c r="S22" s="60">
        <v>7</v>
      </c>
      <c r="T22" s="60">
        <v>6.5</v>
      </c>
      <c r="U22" s="60">
        <v>6.5</v>
      </c>
      <c r="V22" s="60">
        <v>6.5</v>
      </c>
      <c r="W22" s="60">
        <v>6</v>
      </c>
      <c r="X22" s="60">
        <v>6</v>
      </c>
      <c r="Y22" s="60">
        <f t="shared" si="3"/>
        <v>12</v>
      </c>
      <c r="Z22" s="60">
        <v>6.5</v>
      </c>
      <c r="AA22" s="60">
        <f t="shared" si="4"/>
        <v>13</v>
      </c>
      <c r="AB22" s="62">
        <f t="shared" si="5"/>
        <v>137.5</v>
      </c>
      <c r="AC22" s="62">
        <f t="shared" si="6"/>
        <v>62.5</v>
      </c>
      <c r="AD22" s="63">
        <f t="shared" si="7"/>
        <v>56.25</v>
      </c>
      <c r="AE22" s="12"/>
      <c r="AF22" s="12"/>
      <c r="AG22" s="63">
        <f t="shared" si="8"/>
        <v>56.25</v>
      </c>
      <c r="AH22" s="12"/>
      <c r="AJ22" s="23"/>
    </row>
    <row r="23" spans="1:36" s="17" customFormat="1" x14ac:dyDescent="0.25">
      <c r="A23" s="12" t="s">
        <v>63</v>
      </c>
      <c r="B23" s="12">
        <v>1794</v>
      </c>
      <c r="C23" s="12" t="s">
        <v>64</v>
      </c>
      <c r="D23" s="12" t="s">
        <v>65</v>
      </c>
      <c r="E23" s="21"/>
      <c r="F23" s="60">
        <v>6.5</v>
      </c>
      <c r="G23" s="60">
        <v>6.5</v>
      </c>
      <c r="H23" s="60">
        <v>6.5</v>
      </c>
      <c r="I23" s="60">
        <v>6</v>
      </c>
      <c r="J23" s="60">
        <v>6.5</v>
      </c>
      <c r="K23" s="60">
        <v>5</v>
      </c>
      <c r="L23" s="61">
        <f t="shared" si="1"/>
        <v>10</v>
      </c>
      <c r="M23" s="60">
        <v>6</v>
      </c>
      <c r="N23" s="60">
        <v>6</v>
      </c>
      <c r="O23" s="60">
        <f t="shared" si="2"/>
        <v>12</v>
      </c>
      <c r="P23" s="60">
        <v>6</v>
      </c>
      <c r="Q23" s="60">
        <v>6</v>
      </c>
      <c r="R23" s="60">
        <v>7</v>
      </c>
      <c r="S23" s="60">
        <v>7</v>
      </c>
      <c r="T23" s="60">
        <v>6</v>
      </c>
      <c r="U23" s="60">
        <v>6</v>
      </c>
      <c r="V23" s="60">
        <v>6.5</v>
      </c>
      <c r="W23" s="60">
        <v>6</v>
      </c>
      <c r="X23" s="60">
        <v>6</v>
      </c>
      <c r="Y23" s="60">
        <f t="shared" si="3"/>
        <v>12</v>
      </c>
      <c r="Z23" s="60">
        <v>6.5</v>
      </c>
      <c r="AA23" s="60">
        <f t="shared" si="4"/>
        <v>13</v>
      </c>
      <c r="AB23" s="62">
        <f t="shared" si="5"/>
        <v>135.5</v>
      </c>
      <c r="AC23" s="62">
        <f t="shared" si="6"/>
        <v>61.590909090909093</v>
      </c>
      <c r="AD23" s="63">
        <f t="shared" si="7"/>
        <v>57.61363636363636</v>
      </c>
      <c r="AE23" s="12"/>
      <c r="AF23" s="12"/>
      <c r="AG23" s="63">
        <f t="shared" si="8"/>
        <v>57.61363636363636</v>
      </c>
      <c r="AH23" s="12"/>
      <c r="AJ23" s="23"/>
    </row>
    <row r="24" spans="1:36" s="17" customFormat="1" x14ac:dyDescent="0.25">
      <c r="A24" s="12" t="s">
        <v>19</v>
      </c>
      <c r="B24" s="12">
        <v>6715</v>
      </c>
      <c r="C24" s="12" t="s">
        <v>66</v>
      </c>
      <c r="D24" s="12" t="s">
        <v>48</v>
      </c>
      <c r="E24" s="21"/>
      <c r="F24" s="60">
        <v>7.5</v>
      </c>
      <c r="G24" s="60">
        <v>8</v>
      </c>
      <c r="H24" s="60">
        <v>7.5</v>
      </c>
      <c r="I24" s="60">
        <v>7</v>
      </c>
      <c r="J24" s="60">
        <v>6.5</v>
      </c>
      <c r="K24" s="60">
        <v>8</v>
      </c>
      <c r="L24" s="61">
        <f t="shared" si="1"/>
        <v>16</v>
      </c>
      <c r="M24" s="60">
        <v>6</v>
      </c>
      <c r="N24" s="60">
        <v>6</v>
      </c>
      <c r="O24" s="60">
        <f t="shared" si="2"/>
        <v>12</v>
      </c>
      <c r="P24" s="60">
        <v>6</v>
      </c>
      <c r="Q24" s="60">
        <v>7.5</v>
      </c>
      <c r="R24" s="60">
        <v>7</v>
      </c>
      <c r="S24" s="60">
        <v>7</v>
      </c>
      <c r="T24" s="60">
        <v>6.5</v>
      </c>
      <c r="U24" s="60">
        <v>8.5</v>
      </c>
      <c r="V24" s="60">
        <v>7.5</v>
      </c>
      <c r="W24" s="60">
        <v>7</v>
      </c>
      <c r="X24" s="60">
        <v>6</v>
      </c>
      <c r="Y24" s="60">
        <f t="shared" si="3"/>
        <v>12</v>
      </c>
      <c r="Z24" s="60">
        <v>8</v>
      </c>
      <c r="AA24" s="60">
        <f t="shared" si="4"/>
        <v>16</v>
      </c>
      <c r="AB24" s="62">
        <f t="shared" si="5"/>
        <v>155.5</v>
      </c>
      <c r="AC24" s="62">
        <f t="shared" si="6"/>
        <v>70.681818181818173</v>
      </c>
      <c r="AD24" s="63">
        <f t="shared" si="7"/>
        <v>43.977272727272741</v>
      </c>
      <c r="AE24" s="12"/>
      <c r="AF24" s="12"/>
      <c r="AG24" s="63">
        <f t="shared" si="8"/>
        <v>43.977272727272741</v>
      </c>
      <c r="AH24" s="12"/>
      <c r="AJ24" s="23"/>
    </row>
    <row r="25" spans="1:36" s="17" customFormat="1" x14ac:dyDescent="0.25">
      <c r="E25" s="32"/>
      <c r="F25" s="32"/>
      <c r="G25" s="32"/>
      <c r="H25" s="32"/>
      <c r="I25" s="32"/>
      <c r="J25" s="32"/>
      <c r="K25" s="32"/>
      <c r="L25" s="47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43"/>
      <c r="AC25" s="43"/>
      <c r="AD25" s="23"/>
      <c r="AG25" s="23"/>
      <c r="AJ25" s="23"/>
    </row>
    <row r="26" spans="1:36" s="17" customFormat="1" x14ac:dyDescent="0.25">
      <c r="A26" s="36"/>
      <c r="B26" s="37"/>
      <c r="C26" s="38"/>
      <c r="D26" s="39"/>
      <c r="E26" s="37"/>
      <c r="F26" s="32"/>
      <c r="G26" s="32"/>
      <c r="H26" s="32"/>
      <c r="I26" s="32"/>
      <c r="J26" s="32"/>
      <c r="K26" s="32"/>
      <c r="L26" s="47">
        <f t="shared" si="1"/>
        <v>0</v>
      </c>
      <c r="M26" s="32"/>
      <c r="N26" s="32"/>
      <c r="O26" s="32">
        <f t="shared" si="2"/>
        <v>0</v>
      </c>
      <c r="P26" s="32"/>
      <c r="Q26" s="32"/>
      <c r="R26" s="32"/>
      <c r="S26" s="32"/>
      <c r="T26" s="32"/>
      <c r="U26" s="32"/>
      <c r="V26" s="32"/>
      <c r="W26" s="32"/>
      <c r="X26" s="32"/>
      <c r="Y26" s="32">
        <f t="shared" si="3"/>
        <v>0</v>
      </c>
      <c r="Z26" s="32"/>
      <c r="AA26" s="32">
        <f t="shared" si="4"/>
        <v>0</v>
      </c>
      <c r="AB26" s="43">
        <f t="shared" si="5"/>
        <v>0</v>
      </c>
      <c r="AC26" s="43">
        <f t="shared" ref="AC26:AC43" si="9">(AB26/220)*100</f>
        <v>0</v>
      </c>
      <c r="AD26" s="23">
        <f t="shared" si="7"/>
        <v>150</v>
      </c>
      <c r="AG26" s="23">
        <f t="shared" ref="AG26:AG43" si="10">AD26+AE26+AF26</f>
        <v>150</v>
      </c>
      <c r="AJ26" s="23"/>
    </row>
    <row r="27" spans="1:36" s="17" customFormat="1" x14ac:dyDescent="0.25">
      <c r="A27" s="36"/>
      <c r="B27" s="37"/>
      <c r="C27" s="36"/>
      <c r="D27" s="37"/>
      <c r="E27" s="36"/>
      <c r="F27" s="32"/>
      <c r="G27" s="32"/>
      <c r="H27" s="32"/>
      <c r="I27" s="32"/>
      <c r="J27" s="32"/>
      <c r="K27" s="32"/>
      <c r="L27" s="47">
        <f t="shared" si="1"/>
        <v>0</v>
      </c>
      <c r="M27" s="32"/>
      <c r="N27" s="32"/>
      <c r="O27" s="32">
        <f t="shared" si="2"/>
        <v>0</v>
      </c>
      <c r="P27" s="32"/>
      <c r="Q27" s="32"/>
      <c r="R27" s="32"/>
      <c r="S27" s="32"/>
      <c r="T27" s="32"/>
      <c r="U27" s="32"/>
      <c r="V27" s="32"/>
      <c r="W27" s="32"/>
      <c r="X27" s="32"/>
      <c r="Y27" s="32">
        <f t="shared" si="3"/>
        <v>0</v>
      </c>
      <c r="Z27" s="32"/>
      <c r="AA27" s="32">
        <f t="shared" si="4"/>
        <v>0</v>
      </c>
      <c r="AB27" s="43">
        <f t="shared" si="5"/>
        <v>0</v>
      </c>
      <c r="AC27" s="43">
        <f t="shared" si="9"/>
        <v>0</v>
      </c>
      <c r="AD27" s="23">
        <f t="shared" si="7"/>
        <v>150</v>
      </c>
      <c r="AG27" s="23">
        <f t="shared" si="10"/>
        <v>150</v>
      </c>
      <c r="AJ27" s="23"/>
    </row>
    <row r="28" spans="1:36" s="17" customFormat="1" x14ac:dyDescent="0.25">
      <c r="A28" s="36"/>
      <c r="B28" s="37"/>
      <c r="C28" s="36"/>
      <c r="D28" s="36"/>
      <c r="E28" s="37"/>
      <c r="F28" s="32"/>
      <c r="G28" s="32"/>
      <c r="H28" s="32"/>
      <c r="I28" s="32"/>
      <c r="J28" s="32"/>
      <c r="K28" s="32"/>
      <c r="L28" s="47">
        <f t="shared" si="1"/>
        <v>0</v>
      </c>
      <c r="M28" s="32"/>
      <c r="N28" s="32"/>
      <c r="O28" s="32">
        <f t="shared" si="2"/>
        <v>0</v>
      </c>
      <c r="P28" s="32"/>
      <c r="Q28" s="32"/>
      <c r="R28" s="32"/>
      <c r="S28" s="32"/>
      <c r="T28" s="32"/>
      <c r="U28" s="32"/>
      <c r="V28" s="32"/>
      <c r="W28" s="32"/>
      <c r="X28" s="32"/>
      <c r="Y28" s="32">
        <f t="shared" si="3"/>
        <v>0</v>
      </c>
      <c r="Z28" s="32"/>
      <c r="AA28" s="32">
        <f t="shared" si="4"/>
        <v>0</v>
      </c>
      <c r="AB28" s="43">
        <f t="shared" si="5"/>
        <v>0</v>
      </c>
      <c r="AC28" s="43">
        <f t="shared" si="9"/>
        <v>0</v>
      </c>
      <c r="AD28" s="23">
        <f t="shared" si="7"/>
        <v>150</v>
      </c>
      <c r="AG28" s="23">
        <f t="shared" si="10"/>
        <v>150</v>
      </c>
      <c r="AJ28" s="23"/>
    </row>
    <row r="29" spans="1:36" s="17" customFormat="1" x14ac:dyDescent="0.25">
      <c r="A29" s="36"/>
      <c r="B29" s="37"/>
      <c r="C29" s="36"/>
      <c r="D29" s="36"/>
      <c r="E29" s="36"/>
      <c r="F29" s="32"/>
      <c r="G29" s="32"/>
      <c r="H29" s="32"/>
      <c r="I29" s="32"/>
      <c r="J29" s="32"/>
      <c r="K29" s="32"/>
      <c r="L29" s="47">
        <f t="shared" si="1"/>
        <v>0</v>
      </c>
      <c r="M29" s="32"/>
      <c r="N29" s="32"/>
      <c r="O29" s="32">
        <f t="shared" si="2"/>
        <v>0</v>
      </c>
      <c r="P29" s="32"/>
      <c r="Q29" s="32"/>
      <c r="R29" s="32"/>
      <c r="S29" s="32"/>
      <c r="T29" s="32"/>
      <c r="U29" s="32"/>
      <c r="V29" s="32"/>
      <c r="W29" s="32"/>
      <c r="X29" s="32"/>
      <c r="Y29" s="32">
        <f t="shared" si="3"/>
        <v>0</v>
      </c>
      <c r="Z29" s="32"/>
      <c r="AA29" s="32">
        <f t="shared" si="4"/>
        <v>0</v>
      </c>
      <c r="AB29" s="43">
        <f t="shared" si="5"/>
        <v>0</v>
      </c>
      <c r="AC29" s="43">
        <f t="shared" si="9"/>
        <v>0</v>
      </c>
      <c r="AD29" s="23">
        <f t="shared" si="7"/>
        <v>150</v>
      </c>
      <c r="AG29" s="23">
        <f t="shared" si="10"/>
        <v>150</v>
      </c>
      <c r="AJ29" s="23"/>
    </row>
    <row r="30" spans="1:36" s="17" customFormat="1" x14ac:dyDescent="0.25">
      <c r="A30" s="36"/>
      <c r="B30" s="37"/>
      <c r="C30" s="36"/>
      <c r="D30" s="39"/>
      <c r="E30" s="36"/>
      <c r="F30" s="32"/>
      <c r="G30" s="32"/>
      <c r="H30" s="32"/>
      <c r="I30" s="32"/>
      <c r="J30" s="32"/>
      <c r="K30" s="32"/>
      <c r="L30" s="47">
        <f t="shared" si="1"/>
        <v>0</v>
      </c>
      <c r="M30" s="32"/>
      <c r="N30" s="32"/>
      <c r="O30" s="32">
        <f t="shared" si="2"/>
        <v>0</v>
      </c>
      <c r="P30" s="32"/>
      <c r="Q30" s="32"/>
      <c r="R30" s="32"/>
      <c r="S30" s="32"/>
      <c r="T30" s="32"/>
      <c r="U30" s="32"/>
      <c r="V30" s="32"/>
      <c r="W30" s="32"/>
      <c r="X30" s="32"/>
      <c r="Y30" s="32">
        <f t="shared" si="3"/>
        <v>0</v>
      </c>
      <c r="Z30" s="32"/>
      <c r="AA30" s="32">
        <f t="shared" si="4"/>
        <v>0</v>
      </c>
      <c r="AB30" s="43">
        <f t="shared" si="5"/>
        <v>0</v>
      </c>
      <c r="AC30" s="43">
        <f t="shared" si="9"/>
        <v>0</v>
      </c>
      <c r="AD30" s="23">
        <f t="shared" si="7"/>
        <v>150</v>
      </c>
      <c r="AG30" s="23">
        <f t="shared" si="10"/>
        <v>150</v>
      </c>
      <c r="AJ30" s="23"/>
    </row>
    <row r="31" spans="1:36" s="17" customFormat="1" x14ac:dyDescent="0.25">
      <c r="A31" s="36"/>
      <c r="B31" s="37"/>
      <c r="C31" s="38"/>
      <c r="D31" s="39"/>
      <c r="E31" s="37"/>
      <c r="F31" s="32"/>
      <c r="G31" s="32"/>
      <c r="H31" s="32"/>
      <c r="I31" s="32"/>
      <c r="J31" s="32"/>
      <c r="K31" s="32"/>
      <c r="L31" s="47">
        <f t="shared" si="1"/>
        <v>0</v>
      </c>
      <c r="M31" s="32"/>
      <c r="N31" s="32"/>
      <c r="O31" s="32">
        <f t="shared" si="2"/>
        <v>0</v>
      </c>
      <c r="P31" s="32"/>
      <c r="Q31" s="32"/>
      <c r="R31" s="32"/>
      <c r="S31" s="32"/>
      <c r="T31" s="32"/>
      <c r="U31" s="32"/>
      <c r="V31" s="32"/>
      <c r="W31" s="32"/>
      <c r="X31" s="32"/>
      <c r="Y31" s="32">
        <f t="shared" si="3"/>
        <v>0</v>
      </c>
      <c r="Z31" s="32"/>
      <c r="AA31" s="32">
        <f t="shared" si="4"/>
        <v>0</v>
      </c>
      <c r="AB31" s="43">
        <f t="shared" si="5"/>
        <v>0</v>
      </c>
      <c r="AC31" s="43">
        <f t="shared" si="9"/>
        <v>0</v>
      </c>
      <c r="AD31" s="23">
        <f t="shared" si="7"/>
        <v>150</v>
      </c>
      <c r="AG31" s="23">
        <f t="shared" si="10"/>
        <v>150</v>
      </c>
      <c r="AJ31" s="23"/>
    </row>
    <row r="32" spans="1:36" s="17" customFormat="1" x14ac:dyDescent="0.25">
      <c r="A32" s="36"/>
      <c r="B32" s="37"/>
      <c r="C32" s="36"/>
      <c r="D32" s="37"/>
      <c r="E32" s="36"/>
      <c r="F32" s="32"/>
      <c r="G32" s="32"/>
      <c r="H32" s="32"/>
      <c r="I32" s="32"/>
      <c r="J32" s="32"/>
      <c r="K32" s="32"/>
      <c r="L32" s="47">
        <f t="shared" si="1"/>
        <v>0</v>
      </c>
      <c r="M32" s="32"/>
      <c r="N32" s="32"/>
      <c r="O32" s="32">
        <f t="shared" si="2"/>
        <v>0</v>
      </c>
      <c r="P32" s="32"/>
      <c r="Q32" s="32"/>
      <c r="R32" s="32"/>
      <c r="S32" s="32"/>
      <c r="T32" s="32"/>
      <c r="U32" s="32"/>
      <c r="V32" s="32"/>
      <c r="W32" s="32"/>
      <c r="X32" s="32"/>
      <c r="Y32" s="32">
        <f t="shared" si="3"/>
        <v>0</v>
      </c>
      <c r="Z32" s="32"/>
      <c r="AA32" s="32">
        <f t="shared" si="4"/>
        <v>0</v>
      </c>
      <c r="AB32" s="43">
        <f t="shared" si="5"/>
        <v>0</v>
      </c>
      <c r="AC32" s="43">
        <f t="shared" si="9"/>
        <v>0</v>
      </c>
      <c r="AD32" s="23">
        <f t="shared" si="7"/>
        <v>150</v>
      </c>
      <c r="AG32" s="23">
        <f t="shared" si="10"/>
        <v>150</v>
      </c>
      <c r="AJ32" s="23"/>
    </row>
    <row r="33" spans="1:36" s="17" customFormat="1" x14ac:dyDescent="0.25">
      <c r="A33" s="36"/>
      <c r="B33" s="37"/>
      <c r="C33" s="38"/>
      <c r="D33" s="39"/>
      <c r="E33" s="36"/>
      <c r="F33" s="32"/>
      <c r="G33" s="32"/>
      <c r="H33" s="32"/>
      <c r="I33" s="32"/>
      <c r="J33" s="32"/>
      <c r="K33" s="32"/>
      <c r="L33" s="47">
        <f t="shared" si="1"/>
        <v>0</v>
      </c>
      <c r="M33" s="32"/>
      <c r="N33" s="32"/>
      <c r="O33" s="32">
        <f t="shared" si="2"/>
        <v>0</v>
      </c>
      <c r="P33" s="32"/>
      <c r="Q33" s="32"/>
      <c r="R33" s="32"/>
      <c r="S33" s="32"/>
      <c r="T33" s="32"/>
      <c r="U33" s="32"/>
      <c r="V33" s="32"/>
      <c r="W33" s="32"/>
      <c r="X33" s="32"/>
      <c r="Y33" s="32">
        <f t="shared" si="3"/>
        <v>0</v>
      </c>
      <c r="Z33" s="32"/>
      <c r="AA33" s="32">
        <f t="shared" si="4"/>
        <v>0</v>
      </c>
      <c r="AB33" s="43">
        <f t="shared" si="5"/>
        <v>0</v>
      </c>
      <c r="AC33" s="43">
        <f t="shared" si="9"/>
        <v>0</v>
      </c>
      <c r="AD33" s="23">
        <f t="shared" si="7"/>
        <v>150</v>
      </c>
      <c r="AG33" s="23">
        <f t="shared" si="10"/>
        <v>150</v>
      </c>
      <c r="AJ33" s="23"/>
    </row>
    <row r="34" spans="1:36" s="17" customFormat="1" x14ac:dyDescent="0.25">
      <c r="A34" s="36"/>
      <c r="B34" s="37"/>
      <c r="C34" s="36"/>
      <c r="D34" s="36"/>
      <c r="E34" s="37"/>
      <c r="F34" s="32"/>
      <c r="G34" s="32"/>
      <c r="H34" s="32"/>
      <c r="I34" s="32"/>
      <c r="J34" s="32"/>
      <c r="K34" s="32"/>
      <c r="L34" s="47">
        <f t="shared" si="1"/>
        <v>0</v>
      </c>
      <c r="M34" s="32"/>
      <c r="N34" s="32"/>
      <c r="O34" s="32">
        <f t="shared" si="2"/>
        <v>0</v>
      </c>
      <c r="P34" s="32"/>
      <c r="Q34" s="32"/>
      <c r="R34" s="32"/>
      <c r="S34" s="32"/>
      <c r="T34" s="32"/>
      <c r="U34" s="32"/>
      <c r="V34" s="32"/>
      <c r="W34" s="32"/>
      <c r="X34" s="32"/>
      <c r="Y34" s="32">
        <f t="shared" si="3"/>
        <v>0</v>
      </c>
      <c r="Z34" s="32"/>
      <c r="AA34" s="32">
        <f t="shared" si="4"/>
        <v>0</v>
      </c>
      <c r="AB34" s="43">
        <f t="shared" si="5"/>
        <v>0</v>
      </c>
      <c r="AC34" s="43">
        <f t="shared" si="9"/>
        <v>0</v>
      </c>
      <c r="AD34" s="23">
        <f t="shared" si="7"/>
        <v>150</v>
      </c>
      <c r="AG34" s="23">
        <f t="shared" si="10"/>
        <v>150</v>
      </c>
      <c r="AJ34" s="23"/>
    </row>
    <row r="35" spans="1:36" s="17" customFormat="1" x14ac:dyDescent="0.25">
      <c r="A35" s="36"/>
      <c r="B35" s="37"/>
      <c r="C35" s="36"/>
      <c r="D35" s="36"/>
      <c r="E35" s="36"/>
      <c r="F35" s="32"/>
      <c r="G35" s="32"/>
      <c r="H35" s="32"/>
      <c r="I35" s="32"/>
      <c r="J35" s="32"/>
      <c r="K35" s="32"/>
      <c r="L35" s="47">
        <f t="shared" si="1"/>
        <v>0</v>
      </c>
      <c r="M35" s="32"/>
      <c r="N35" s="32"/>
      <c r="O35" s="32">
        <f t="shared" si="2"/>
        <v>0</v>
      </c>
      <c r="P35" s="32"/>
      <c r="Q35" s="32"/>
      <c r="R35" s="32"/>
      <c r="S35" s="32"/>
      <c r="T35" s="32"/>
      <c r="U35" s="32"/>
      <c r="V35" s="32"/>
      <c r="W35" s="32"/>
      <c r="X35" s="32"/>
      <c r="Y35" s="32">
        <f t="shared" si="3"/>
        <v>0</v>
      </c>
      <c r="Z35" s="32"/>
      <c r="AA35" s="32">
        <f t="shared" si="4"/>
        <v>0</v>
      </c>
      <c r="AB35" s="43">
        <f t="shared" si="5"/>
        <v>0</v>
      </c>
      <c r="AC35" s="43">
        <f t="shared" si="9"/>
        <v>0</v>
      </c>
      <c r="AD35" s="23">
        <f t="shared" si="7"/>
        <v>150</v>
      </c>
      <c r="AG35" s="23">
        <f t="shared" si="10"/>
        <v>150</v>
      </c>
      <c r="AJ35" s="23"/>
    </row>
    <row r="36" spans="1:36" s="17" customFormat="1" x14ac:dyDescent="0.25">
      <c r="A36" s="36"/>
      <c r="B36" s="37"/>
      <c r="C36" s="36"/>
      <c r="D36" s="39"/>
      <c r="E36" s="37"/>
      <c r="F36" s="32"/>
      <c r="G36" s="32"/>
      <c r="H36" s="32"/>
      <c r="I36" s="32"/>
      <c r="J36" s="32"/>
      <c r="K36" s="32"/>
      <c r="L36" s="47">
        <f t="shared" si="1"/>
        <v>0</v>
      </c>
      <c r="M36" s="32"/>
      <c r="N36" s="32"/>
      <c r="O36" s="32">
        <f t="shared" si="2"/>
        <v>0</v>
      </c>
      <c r="P36" s="32"/>
      <c r="Q36" s="32"/>
      <c r="R36" s="32"/>
      <c r="S36" s="32"/>
      <c r="T36" s="32"/>
      <c r="U36" s="32"/>
      <c r="V36" s="32"/>
      <c r="W36" s="32"/>
      <c r="X36" s="32"/>
      <c r="Y36" s="32">
        <f t="shared" si="3"/>
        <v>0</v>
      </c>
      <c r="Z36" s="32"/>
      <c r="AA36" s="32">
        <f t="shared" si="4"/>
        <v>0</v>
      </c>
      <c r="AB36" s="43">
        <f t="shared" si="5"/>
        <v>0</v>
      </c>
      <c r="AC36" s="43">
        <f t="shared" si="9"/>
        <v>0</v>
      </c>
      <c r="AD36" s="23">
        <f t="shared" si="7"/>
        <v>150</v>
      </c>
      <c r="AG36" s="23">
        <f t="shared" si="10"/>
        <v>150</v>
      </c>
      <c r="AJ36" s="23"/>
    </row>
    <row r="37" spans="1:36" s="17" customFormat="1" x14ac:dyDescent="0.25">
      <c r="A37" s="40"/>
      <c r="B37" s="16"/>
      <c r="F37" s="32"/>
      <c r="G37" s="32"/>
      <c r="H37" s="32"/>
      <c r="I37" s="32"/>
      <c r="J37" s="32"/>
      <c r="K37" s="32"/>
      <c r="L37" s="47">
        <f t="shared" si="1"/>
        <v>0</v>
      </c>
      <c r="M37" s="32"/>
      <c r="N37" s="32"/>
      <c r="O37" s="32">
        <f t="shared" si="2"/>
        <v>0</v>
      </c>
      <c r="P37" s="32"/>
      <c r="Q37" s="32"/>
      <c r="R37" s="32"/>
      <c r="S37" s="32"/>
      <c r="T37" s="32"/>
      <c r="U37" s="32"/>
      <c r="V37" s="32"/>
      <c r="W37" s="32"/>
      <c r="X37" s="32"/>
      <c r="Y37" s="32">
        <f t="shared" si="3"/>
        <v>0</v>
      </c>
      <c r="Z37" s="32"/>
      <c r="AA37" s="32">
        <f t="shared" si="4"/>
        <v>0</v>
      </c>
      <c r="AB37" s="43">
        <f t="shared" si="5"/>
        <v>0</v>
      </c>
      <c r="AC37" s="43">
        <f t="shared" si="9"/>
        <v>0</v>
      </c>
      <c r="AD37" s="23">
        <f t="shared" si="7"/>
        <v>150</v>
      </c>
      <c r="AG37" s="23">
        <f t="shared" si="10"/>
        <v>150</v>
      </c>
      <c r="AJ37" s="23"/>
    </row>
    <row r="38" spans="1:36" s="17" customFormat="1" x14ac:dyDescent="0.25">
      <c r="F38" s="32"/>
      <c r="G38" s="32"/>
      <c r="H38" s="32"/>
      <c r="I38" s="32"/>
      <c r="J38" s="32"/>
      <c r="K38" s="32"/>
      <c r="L38" s="47">
        <f t="shared" si="1"/>
        <v>0</v>
      </c>
      <c r="M38" s="32"/>
      <c r="N38" s="32"/>
      <c r="O38" s="32">
        <f t="shared" si="2"/>
        <v>0</v>
      </c>
      <c r="P38" s="32"/>
      <c r="Q38" s="32"/>
      <c r="R38" s="32"/>
      <c r="S38" s="32"/>
      <c r="T38" s="32"/>
      <c r="U38" s="32"/>
      <c r="V38" s="32"/>
      <c r="W38" s="32"/>
      <c r="X38" s="32"/>
      <c r="Y38" s="32">
        <f t="shared" si="3"/>
        <v>0</v>
      </c>
      <c r="Z38" s="32"/>
      <c r="AA38" s="32">
        <f t="shared" si="4"/>
        <v>0</v>
      </c>
      <c r="AB38" s="43">
        <f t="shared" si="5"/>
        <v>0</v>
      </c>
      <c r="AC38" s="43">
        <f t="shared" si="9"/>
        <v>0</v>
      </c>
      <c r="AD38" s="23">
        <f t="shared" si="7"/>
        <v>150</v>
      </c>
      <c r="AG38" s="23">
        <f t="shared" si="10"/>
        <v>150</v>
      </c>
      <c r="AJ38" s="23"/>
    </row>
    <row r="39" spans="1:36" s="17" customFormat="1" x14ac:dyDescent="0.25">
      <c r="F39" s="32"/>
      <c r="G39" s="32"/>
      <c r="H39" s="32"/>
      <c r="I39" s="32"/>
      <c r="J39" s="32"/>
      <c r="K39" s="32"/>
      <c r="L39" s="47">
        <f t="shared" si="1"/>
        <v>0</v>
      </c>
      <c r="M39" s="32"/>
      <c r="N39" s="32"/>
      <c r="O39" s="32">
        <f t="shared" si="2"/>
        <v>0</v>
      </c>
      <c r="P39" s="32"/>
      <c r="Q39" s="32"/>
      <c r="R39" s="32"/>
      <c r="S39" s="32"/>
      <c r="T39" s="32"/>
      <c r="U39" s="32"/>
      <c r="V39" s="32"/>
      <c r="W39" s="32"/>
      <c r="X39" s="32"/>
      <c r="Y39" s="32">
        <f t="shared" si="3"/>
        <v>0</v>
      </c>
      <c r="Z39" s="32"/>
      <c r="AA39" s="32">
        <f t="shared" si="4"/>
        <v>0</v>
      </c>
      <c r="AB39" s="43">
        <f t="shared" si="5"/>
        <v>0</v>
      </c>
      <c r="AC39" s="43">
        <f t="shared" si="9"/>
        <v>0</v>
      </c>
      <c r="AD39" s="23">
        <f t="shared" si="7"/>
        <v>150</v>
      </c>
      <c r="AG39" s="23">
        <f t="shared" si="10"/>
        <v>150</v>
      </c>
      <c r="AJ39" s="23"/>
    </row>
    <row r="40" spans="1:36" s="17" customFormat="1" x14ac:dyDescent="0.25">
      <c r="F40" s="32"/>
      <c r="G40" s="32"/>
      <c r="H40" s="32"/>
      <c r="I40" s="32"/>
      <c r="J40" s="32"/>
      <c r="K40" s="32"/>
      <c r="L40" s="47">
        <f t="shared" si="1"/>
        <v>0</v>
      </c>
      <c r="M40" s="32"/>
      <c r="N40" s="32"/>
      <c r="O40" s="32">
        <f t="shared" si="2"/>
        <v>0</v>
      </c>
      <c r="P40" s="32"/>
      <c r="Q40" s="32"/>
      <c r="R40" s="32"/>
      <c r="S40" s="32"/>
      <c r="T40" s="32"/>
      <c r="U40" s="32"/>
      <c r="V40" s="32"/>
      <c r="W40" s="32"/>
      <c r="X40" s="32"/>
      <c r="Y40" s="32">
        <f t="shared" si="3"/>
        <v>0</v>
      </c>
      <c r="Z40" s="32"/>
      <c r="AA40" s="32">
        <f t="shared" si="4"/>
        <v>0</v>
      </c>
      <c r="AB40" s="43">
        <f t="shared" si="5"/>
        <v>0</v>
      </c>
      <c r="AC40" s="43">
        <f t="shared" si="9"/>
        <v>0</v>
      </c>
      <c r="AD40" s="23">
        <f t="shared" si="7"/>
        <v>150</v>
      </c>
      <c r="AG40" s="23">
        <f t="shared" si="10"/>
        <v>150</v>
      </c>
      <c r="AJ40" s="23"/>
    </row>
    <row r="41" spans="1:36" s="17" customFormat="1" x14ac:dyDescent="0.25">
      <c r="F41" s="32"/>
      <c r="G41" s="32"/>
      <c r="H41" s="32"/>
      <c r="I41" s="32"/>
      <c r="J41" s="32"/>
      <c r="K41" s="32"/>
      <c r="L41" s="47">
        <f t="shared" si="1"/>
        <v>0</v>
      </c>
      <c r="M41" s="32"/>
      <c r="N41" s="32"/>
      <c r="O41" s="32">
        <f t="shared" si="2"/>
        <v>0</v>
      </c>
      <c r="P41" s="32"/>
      <c r="Q41" s="32"/>
      <c r="R41" s="32"/>
      <c r="S41" s="32"/>
      <c r="T41" s="32"/>
      <c r="U41" s="32"/>
      <c r="V41" s="32"/>
      <c r="W41" s="32"/>
      <c r="X41" s="32"/>
      <c r="Y41" s="32">
        <f t="shared" si="3"/>
        <v>0</v>
      </c>
      <c r="Z41" s="32"/>
      <c r="AA41" s="32">
        <f t="shared" si="4"/>
        <v>0</v>
      </c>
      <c r="AB41" s="43">
        <f t="shared" si="5"/>
        <v>0</v>
      </c>
      <c r="AC41" s="43">
        <f t="shared" si="9"/>
        <v>0</v>
      </c>
      <c r="AD41" s="23">
        <f t="shared" si="7"/>
        <v>150</v>
      </c>
      <c r="AG41" s="23">
        <f t="shared" si="10"/>
        <v>150</v>
      </c>
      <c r="AJ41" s="23"/>
    </row>
    <row r="42" spans="1:36" s="17" customFormat="1" x14ac:dyDescent="0.25">
      <c r="F42" s="32"/>
      <c r="G42" s="32"/>
      <c r="H42" s="32"/>
      <c r="I42" s="32"/>
      <c r="J42" s="32"/>
      <c r="K42" s="32"/>
      <c r="L42" s="47">
        <f t="shared" si="1"/>
        <v>0</v>
      </c>
      <c r="M42" s="32"/>
      <c r="N42" s="32"/>
      <c r="O42" s="32">
        <f t="shared" si="2"/>
        <v>0</v>
      </c>
      <c r="P42" s="32"/>
      <c r="Q42" s="32"/>
      <c r="R42" s="32"/>
      <c r="S42" s="32"/>
      <c r="T42" s="32"/>
      <c r="U42" s="32"/>
      <c r="V42" s="32"/>
      <c r="W42" s="32"/>
      <c r="X42" s="32"/>
      <c r="Y42" s="32">
        <f t="shared" si="3"/>
        <v>0</v>
      </c>
      <c r="Z42" s="32"/>
      <c r="AA42" s="32">
        <f t="shared" si="4"/>
        <v>0</v>
      </c>
      <c r="AB42" s="43">
        <f t="shared" si="5"/>
        <v>0</v>
      </c>
      <c r="AC42" s="43">
        <f t="shared" si="9"/>
        <v>0</v>
      </c>
      <c r="AD42" s="23">
        <f t="shared" si="7"/>
        <v>150</v>
      </c>
      <c r="AG42" s="23">
        <f t="shared" si="10"/>
        <v>150</v>
      </c>
      <c r="AJ42" s="23"/>
    </row>
    <row r="43" spans="1:36" s="17" customFormat="1" x14ac:dyDescent="0.25">
      <c r="F43" s="32"/>
      <c r="G43" s="32"/>
      <c r="H43" s="32"/>
      <c r="I43" s="32"/>
      <c r="J43" s="32"/>
      <c r="K43" s="32"/>
      <c r="L43" s="47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>
        <f t="shared" ref="AA43" si="11">Z43*2</f>
        <v>0</v>
      </c>
      <c r="AB43" s="43">
        <f t="shared" si="5"/>
        <v>0</v>
      </c>
      <c r="AC43" s="43">
        <f t="shared" si="9"/>
        <v>0</v>
      </c>
      <c r="AD43" s="23">
        <f t="shared" si="7"/>
        <v>150</v>
      </c>
      <c r="AG43" s="23">
        <f t="shared" si="10"/>
        <v>150</v>
      </c>
      <c r="AJ43" s="23"/>
    </row>
    <row r="44" spans="1:36" s="17" customFormat="1" x14ac:dyDescent="0.25">
      <c r="F44" s="32"/>
      <c r="G44" s="32"/>
      <c r="H44" s="32"/>
      <c r="I44" s="32"/>
      <c r="J44" s="32"/>
      <c r="K44" s="32"/>
      <c r="L44" s="47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43"/>
      <c r="AC44" s="43"/>
      <c r="AD44" s="23"/>
      <c r="AG44" s="23"/>
      <c r="AJ44" s="23"/>
    </row>
    <row r="45" spans="1:36" s="17" customFormat="1" x14ac:dyDescent="0.25">
      <c r="F45" s="32"/>
      <c r="G45" s="32"/>
      <c r="H45" s="32"/>
      <c r="I45" s="32"/>
      <c r="J45" s="32"/>
      <c r="K45" s="32"/>
      <c r="L45" s="47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43"/>
      <c r="AC45" s="44"/>
      <c r="AD45" s="23"/>
      <c r="AG45" s="23"/>
      <c r="AJ45" s="23"/>
    </row>
    <row r="46" spans="1:36" s="17" customFormat="1" x14ac:dyDescent="0.25">
      <c r="F46" s="32"/>
      <c r="G46" s="32"/>
      <c r="H46" s="32"/>
      <c r="I46" s="32"/>
      <c r="J46" s="32"/>
      <c r="K46" s="32"/>
      <c r="L46" s="47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43"/>
      <c r="AC46" s="44"/>
      <c r="AD46" s="23"/>
      <c r="AG46" s="23"/>
      <c r="AJ46" s="23"/>
    </row>
    <row r="47" spans="1:36" s="17" customFormat="1" x14ac:dyDescent="0.25">
      <c r="F47" s="32"/>
      <c r="G47" s="32"/>
      <c r="H47" s="32"/>
      <c r="I47" s="32"/>
      <c r="J47" s="32"/>
      <c r="K47" s="32"/>
      <c r="L47" s="47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43"/>
      <c r="AC47" s="44"/>
      <c r="AD47" s="23"/>
      <c r="AG47" s="23"/>
      <c r="AJ47" s="23"/>
    </row>
    <row r="48" spans="1:36" s="17" customFormat="1" x14ac:dyDescent="0.25">
      <c r="F48" s="32"/>
      <c r="G48" s="32"/>
      <c r="H48" s="32"/>
      <c r="I48" s="32"/>
      <c r="J48" s="32"/>
      <c r="K48" s="32"/>
      <c r="L48" s="47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43"/>
      <c r="AC48" s="44"/>
      <c r="AD48" s="23"/>
      <c r="AG48" s="23"/>
      <c r="AJ48" s="23"/>
    </row>
    <row r="49" spans="6:36" s="17" customFormat="1" x14ac:dyDescent="0.25">
      <c r="F49" s="32"/>
      <c r="G49" s="32"/>
      <c r="H49" s="32"/>
      <c r="I49" s="32"/>
      <c r="J49" s="32"/>
      <c r="K49" s="32"/>
      <c r="L49" s="47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43"/>
      <c r="AC49" s="44"/>
      <c r="AD49" s="23"/>
      <c r="AG49" s="23"/>
      <c r="AJ49" s="23"/>
    </row>
    <row r="50" spans="6:36" s="17" customFormat="1" x14ac:dyDescent="0.25">
      <c r="F50" s="32"/>
      <c r="G50" s="32"/>
      <c r="H50" s="32"/>
      <c r="I50" s="32"/>
      <c r="J50" s="32"/>
      <c r="K50" s="32"/>
      <c r="L50" s="47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43"/>
      <c r="AC50" s="44"/>
      <c r="AD50" s="23"/>
      <c r="AG50" s="23"/>
      <c r="AJ50" s="23"/>
    </row>
    <row r="51" spans="6:36" s="17" customFormat="1" x14ac:dyDescent="0.25">
      <c r="F51" s="32"/>
      <c r="G51" s="32"/>
      <c r="H51" s="32"/>
      <c r="I51" s="32"/>
      <c r="J51" s="32"/>
      <c r="K51" s="32"/>
      <c r="L51" s="47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44"/>
      <c r="AD51" s="23"/>
      <c r="AG51" s="23"/>
      <c r="AJ51" s="23"/>
    </row>
    <row r="52" spans="6:36" s="17" customFormat="1" x14ac:dyDescent="0.25">
      <c r="F52" s="32"/>
      <c r="G52" s="32"/>
      <c r="H52" s="32"/>
      <c r="I52" s="32"/>
      <c r="J52" s="32"/>
      <c r="K52" s="32"/>
      <c r="L52" s="47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44"/>
      <c r="AD52" s="23"/>
      <c r="AG52" s="23"/>
      <c r="AJ52" s="23"/>
    </row>
    <row r="53" spans="6:36" s="17" customFormat="1" x14ac:dyDescent="0.25">
      <c r="F53" s="32"/>
      <c r="G53" s="32"/>
      <c r="H53" s="32"/>
      <c r="I53" s="32"/>
      <c r="J53" s="32"/>
      <c r="K53" s="32"/>
      <c r="L53" s="47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44"/>
      <c r="AD53" s="23"/>
      <c r="AG53" s="23"/>
      <c r="AJ53" s="23"/>
    </row>
    <row r="54" spans="6:36" s="17" customFormat="1" x14ac:dyDescent="0.25">
      <c r="F54" s="32"/>
      <c r="G54" s="32"/>
      <c r="H54" s="32"/>
      <c r="I54" s="32"/>
      <c r="J54" s="32"/>
      <c r="K54" s="32"/>
      <c r="L54" s="47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44"/>
      <c r="AD54" s="23"/>
      <c r="AG54" s="23"/>
      <c r="AJ54" s="23"/>
    </row>
    <row r="55" spans="6:36" s="17" customFormat="1" x14ac:dyDescent="0.25">
      <c r="F55" s="32"/>
      <c r="G55" s="32"/>
      <c r="H55" s="32"/>
      <c r="I55" s="32"/>
      <c r="J55" s="32"/>
      <c r="K55" s="32"/>
      <c r="L55" s="47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44"/>
      <c r="AD55" s="23"/>
      <c r="AG55" s="23"/>
      <c r="AJ55" s="23"/>
    </row>
    <row r="56" spans="6:36" s="17" customFormat="1" x14ac:dyDescent="0.25">
      <c r="F56" s="32"/>
      <c r="G56" s="32"/>
      <c r="H56" s="32"/>
      <c r="I56" s="32"/>
      <c r="J56" s="32"/>
      <c r="K56" s="32"/>
      <c r="L56" s="47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44"/>
      <c r="AD56" s="23"/>
      <c r="AG56" s="23"/>
      <c r="AJ56" s="23"/>
    </row>
    <row r="57" spans="6:36" s="17" customFormat="1" x14ac:dyDescent="0.25">
      <c r="F57" s="32"/>
      <c r="G57" s="32"/>
      <c r="H57" s="32"/>
      <c r="I57" s="32"/>
      <c r="J57" s="32"/>
      <c r="K57" s="32"/>
      <c r="L57" s="47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44"/>
      <c r="AD57" s="23"/>
      <c r="AG57" s="23"/>
      <c r="AJ57" s="23"/>
    </row>
    <row r="58" spans="6:36" s="17" customFormat="1" x14ac:dyDescent="0.25">
      <c r="F58" s="32"/>
      <c r="G58" s="32"/>
      <c r="H58" s="32"/>
      <c r="I58" s="32"/>
      <c r="J58" s="32"/>
      <c r="K58" s="32"/>
      <c r="L58" s="47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44"/>
      <c r="AD58" s="23"/>
      <c r="AG58" s="23"/>
      <c r="AJ58" s="23"/>
    </row>
    <row r="59" spans="6:36" s="17" customFormat="1" x14ac:dyDescent="0.25">
      <c r="F59" s="32"/>
      <c r="G59" s="32"/>
      <c r="H59" s="32"/>
      <c r="I59" s="32"/>
      <c r="J59" s="32"/>
      <c r="K59" s="32"/>
      <c r="L59" s="47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44"/>
      <c r="AD59" s="23"/>
      <c r="AG59" s="23"/>
      <c r="AJ59" s="23"/>
    </row>
    <row r="60" spans="6:36" s="17" customFormat="1" x14ac:dyDescent="0.25">
      <c r="F60" s="32"/>
      <c r="G60" s="32"/>
      <c r="H60" s="32"/>
      <c r="I60" s="32"/>
      <c r="J60" s="32"/>
      <c r="K60" s="32"/>
      <c r="L60" s="47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44"/>
      <c r="AD60" s="23"/>
      <c r="AG60" s="23"/>
      <c r="AJ60" s="23"/>
    </row>
    <row r="61" spans="6:36" s="17" customFormat="1" x14ac:dyDescent="0.25">
      <c r="F61" s="32"/>
      <c r="G61" s="32"/>
      <c r="H61" s="32"/>
      <c r="I61" s="32"/>
      <c r="J61" s="32"/>
      <c r="K61" s="32"/>
      <c r="L61" s="47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44"/>
      <c r="AD61" s="23"/>
      <c r="AG61" s="23"/>
      <c r="AJ61" s="23"/>
    </row>
    <row r="62" spans="6:36" s="17" customFormat="1" x14ac:dyDescent="0.25">
      <c r="F62" s="32"/>
      <c r="G62" s="32"/>
      <c r="H62" s="32"/>
      <c r="I62" s="32"/>
      <c r="J62" s="32"/>
      <c r="K62" s="32"/>
      <c r="L62" s="47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44"/>
      <c r="AD62" s="23"/>
      <c r="AG62" s="23"/>
      <c r="AJ62" s="23"/>
    </row>
    <row r="63" spans="6:36" s="17" customFormat="1" x14ac:dyDescent="0.25">
      <c r="F63" s="32"/>
      <c r="G63" s="32"/>
      <c r="H63" s="32"/>
      <c r="I63" s="32"/>
      <c r="J63" s="32"/>
      <c r="K63" s="32"/>
      <c r="L63" s="47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44"/>
      <c r="AD63" s="23"/>
      <c r="AG63" s="23"/>
      <c r="AJ63" s="23"/>
    </row>
    <row r="64" spans="6:36" s="17" customFormat="1" x14ac:dyDescent="0.25">
      <c r="F64" s="32"/>
      <c r="G64" s="32"/>
      <c r="H64" s="32"/>
      <c r="I64" s="32"/>
      <c r="J64" s="32"/>
      <c r="K64" s="32"/>
      <c r="L64" s="47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44"/>
      <c r="AD64" s="23"/>
      <c r="AG64" s="23"/>
      <c r="AJ64" s="23"/>
    </row>
    <row r="65" spans="6:36" s="17" customFormat="1" x14ac:dyDescent="0.25">
      <c r="F65" s="32"/>
      <c r="G65" s="32"/>
      <c r="H65" s="32"/>
      <c r="I65" s="32"/>
      <c r="J65" s="32"/>
      <c r="K65" s="32"/>
      <c r="L65" s="47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44"/>
      <c r="AD65" s="23"/>
      <c r="AG65" s="23"/>
      <c r="AJ65" s="23"/>
    </row>
    <row r="66" spans="6:36" s="17" customFormat="1" x14ac:dyDescent="0.25">
      <c r="F66" s="32"/>
      <c r="G66" s="32"/>
      <c r="H66" s="32"/>
      <c r="I66" s="32"/>
      <c r="J66" s="32"/>
      <c r="K66" s="32"/>
      <c r="L66" s="47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44"/>
      <c r="AD66" s="23"/>
      <c r="AG66" s="23"/>
      <c r="AJ66" s="23"/>
    </row>
    <row r="67" spans="6:36" s="17" customFormat="1" x14ac:dyDescent="0.25">
      <c r="F67" s="32"/>
      <c r="G67" s="32"/>
      <c r="H67" s="32"/>
      <c r="I67" s="32"/>
      <c r="J67" s="32"/>
      <c r="K67" s="32"/>
      <c r="L67" s="47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44"/>
      <c r="AD67" s="23"/>
      <c r="AG67" s="23"/>
      <c r="AJ67" s="23"/>
    </row>
    <row r="68" spans="6:36" s="17" customFormat="1" x14ac:dyDescent="0.25">
      <c r="F68" s="32"/>
      <c r="G68" s="32"/>
      <c r="H68" s="32"/>
      <c r="I68" s="32"/>
      <c r="J68" s="32"/>
      <c r="K68" s="32"/>
      <c r="L68" s="47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44"/>
      <c r="AD68" s="23"/>
      <c r="AG68" s="23"/>
      <c r="AJ68" s="23"/>
    </row>
    <row r="69" spans="6:36" s="17" customFormat="1" x14ac:dyDescent="0.25">
      <c r="F69" s="32"/>
      <c r="G69" s="32"/>
      <c r="H69" s="32"/>
      <c r="I69" s="32"/>
      <c r="J69" s="32"/>
      <c r="K69" s="32"/>
      <c r="L69" s="47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44"/>
      <c r="AD69" s="23"/>
      <c r="AG69" s="23"/>
      <c r="AJ69" s="23"/>
    </row>
    <row r="70" spans="6:36" s="17" customFormat="1" x14ac:dyDescent="0.25">
      <c r="F70" s="32"/>
      <c r="G70" s="32"/>
      <c r="H70" s="32"/>
      <c r="I70" s="32"/>
      <c r="J70" s="32"/>
      <c r="K70" s="32"/>
      <c r="L70" s="47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44"/>
      <c r="AD70" s="23"/>
      <c r="AG70" s="23"/>
      <c r="AJ70" s="23"/>
    </row>
    <row r="71" spans="6:36" x14ac:dyDescent="0.25">
      <c r="L71" s="48"/>
      <c r="O71" s="32"/>
      <c r="Y71" s="32"/>
      <c r="AG71" s="23"/>
    </row>
    <row r="72" spans="6:36" x14ac:dyDescent="0.25">
      <c r="L72" s="48"/>
      <c r="O72" s="32"/>
      <c r="Y72" s="32"/>
      <c r="AG72" s="23"/>
    </row>
    <row r="73" spans="6:36" x14ac:dyDescent="0.25">
      <c r="L73" s="48"/>
      <c r="O73" s="32"/>
      <c r="Y73" s="32"/>
      <c r="AG73" s="23"/>
    </row>
    <row r="74" spans="6:36" x14ac:dyDescent="0.25">
      <c r="L74" s="48"/>
      <c r="O74" s="32"/>
      <c r="Y74" s="32"/>
      <c r="AG74" s="23"/>
    </row>
    <row r="75" spans="6:36" x14ac:dyDescent="0.25">
      <c r="L75" s="48"/>
      <c r="O75" s="32"/>
      <c r="Y75" s="32"/>
      <c r="AG75" s="23"/>
    </row>
    <row r="76" spans="6:36" x14ac:dyDescent="0.25">
      <c r="L76" s="48"/>
      <c r="O76" s="32"/>
      <c r="Y76" s="32"/>
      <c r="AG76" s="23"/>
    </row>
    <row r="77" spans="6:36" x14ac:dyDescent="0.25">
      <c r="L77" s="48"/>
      <c r="O77" s="32"/>
      <c r="Y77" s="32"/>
      <c r="AG77" s="23"/>
    </row>
    <row r="78" spans="6:36" x14ac:dyDescent="0.25">
      <c r="L78" s="48"/>
      <c r="O78" s="32"/>
      <c r="Y78" s="32"/>
      <c r="AG78" s="23"/>
    </row>
    <row r="79" spans="6:36" x14ac:dyDescent="0.25">
      <c r="L79" s="48"/>
      <c r="O79" s="32"/>
      <c r="Y79" s="32"/>
      <c r="AG79" s="23"/>
    </row>
    <row r="80" spans="6:36" x14ac:dyDescent="0.25">
      <c r="L80" s="48"/>
      <c r="O80" s="32"/>
      <c r="Y80" s="32"/>
      <c r="AG80" s="23"/>
    </row>
    <row r="81" spans="12:33" x14ac:dyDescent="0.25">
      <c r="L81" s="48"/>
      <c r="O81" s="32"/>
      <c r="Y81" s="32"/>
      <c r="AG81" s="23"/>
    </row>
    <row r="82" spans="12:33" x14ac:dyDescent="0.25">
      <c r="L82" s="48"/>
      <c r="O82" s="32"/>
      <c r="Y82" s="32"/>
      <c r="AG82" s="23"/>
    </row>
    <row r="83" spans="12:33" x14ac:dyDescent="0.25">
      <c r="L83" s="48"/>
      <c r="O83" s="32"/>
      <c r="Y83" s="32"/>
      <c r="AG83" s="23"/>
    </row>
    <row r="84" spans="12:33" x14ac:dyDescent="0.25">
      <c r="L84" s="48"/>
      <c r="O84" s="32"/>
      <c r="Y84" s="32"/>
      <c r="AG84" s="23"/>
    </row>
    <row r="85" spans="12:33" x14ac:dyDescent="0.25">
      <c r="L85" s="48"/>
      <c r="O85" s="32"/>
    </row>
    <row r="86" spans="12:33" x14ac:dyDescent="0.25">
      <c r="L86" s="48"/>
      <c r="O86" s="32"/>
    </row>
    <row r="87" spans="12:33" x14ac:dyDescent="0.25">
      <c r="O87" s="32"/>
    </row>
    <row r="88" spans="12:33" x14ac:dyDescent="0.25">
      <c r="O88" s="32"/>
    </row>
    <row r="89" spans="12:33" x14ac:dyDescent="0.25">
      <c r="O89" s="32"/>
    </row>
    <row r="90" spans="12:33" x14ac:dyDescent="0.25">
      <c r="O90" s="32"/>
    </row>
    <row r="91" spans="12:33" x14ac:dyDescent="0.25">
      <c r="O91" s="32"/>
    </row>
    <row r="92" spans="12:33" x14ac:dyDescent="0.25">
      <c r="O92" s="32"/>
    </row>
    <row r="93" spans="12:33" x14ac:dyDescent="0.25">
      <c r="O93" s="32"/>
    </row>
  </sheetData>
  <dataValidations count="1">
    <dataValidation type="list" allowBlank="1" showInputMessage="1" showErrorMessage="1" sqref="K4">
      <formula1>"PROGRESSIVE,FINAL"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M99"/>
  <sheetViews>
    <sheetView topLeftCell="A4" zoomScale="75" zoomScaleNormal="75" workbookViewId="0">
      <selection activeCell="AH1" sqref="AH1:AH1048576"/>
    </sheetView>
  </sheetViews>
  <sheetFormatPr defaultColWidth="5.7109375" defaultRowHeight="15" x14ac:dyDescent="0.25"/>
  <cols>
    <col min="1" max="1" width="18.42578125" style="10" customWidth="1"/>
    <col min="2" max="2" width="5.7109375" style="10"/>
    <col min="3" max="3" width="19.7109375" style="10" customWidth="1"/>
    <col min="4" max="4" width="29" style="10" customWidth="1"/>
    <col min="5" max="5" width="5" style="10" customWidth="1"/>
    <col min="6" max="10" width="5.7109375" style="2"/>
    <col min="11" max="11" width="5.7109375" style="2" hidden="1" customWidth="1"/>
    <col min="12" max="13" width="5.7109375" style="2"/>
    <col min="14" max="14" width="5.7109375" style="2" hidden="1" customWidth="1"/>
    <col min="15" max="16" width="5.7109375" style="2"/>
    <col min="17" max="17" width="5.7109375" style="2" hidden="1" customWidth="1"/>
    <col min="18" max="22" width="5.7109375" style="2"/>
    <col min="23" max="23" width="5.7109375" style="2" hidden="1" customWidth="1"/>
    <col min="24" max="24" width="7.7109375" style="2" customWidth="1"/>
    <col min="25" max="25" width="10.28515625" style="41" customWidth="1"/>
    <col min="26" max="26" width="6.7109375" style="23" customWidth="1"/>
    <col min="27" max="27" width="7" style="10" customWidth="1"/>
    <col min="28" max="28" width="7.140625" style="17" customWidth="1"/>
    <col min="29" max="29" width="9.7109375" style="112" hidden="1" customWidth="1"/>
    <col min="30" max="30" width="5.7109375" style="17"/>
    <col min="31" max="31" width="7.85546875" style="17" customWidth="1"/>
    <col min="32" max="32" width="8.5703125" style="111" customWidth="1"/>
    <col min="33" max="33" width="5.7109375" style="32"/>
    <col min="34" max="34" width="9.7109375" style="43" customWidth="1"/>
    <col min="35" max="35" width="7.5703125" style="32" customWidth="1"/>
    <col min="36" max="36" width="12.28515625" style="32" customWidth="1"/>
    <col min="37" max="38" width="5.7109375" style="32"/>
    <col min="39" max="91" width="5.7109375" style="17"/>
    <col min="92" max="16384" width="5.7109375" style="10"/>
  </cols>
  <sheetData>
    <row r="1" spans="1:38" ht="15.75" x14ac:dyDescent="0.25">
      <c r="A1" s="104" t="s">
        <v>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38" x14ac:dyDescent="0.25">
      <c r="B2" s="46" t="s">
        <v>16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38" x14ac:dyDescent="0.25">
      <c r="D3" s="3"/>
      <c r="E3" s="4"/>
      <c r="F3" s="9"/>
      <c r="G3" s="10"/>
    </row>
    <row r="4" spans="1:38" x14ac:dyDescent="0.25">
      <c r="D4" s="5"/>
      <c r="E4" s="4"/>
      <c r="F4" s="9"/>
      <c r="G4" s="1"/>
    </row>
    <row r="5" spans="1:38" x14ac:dyDescent="0.25">
      <c r="B5" s="6"/>
      <c r="C5" s="7"/>
      <c r="D5" s="8" t="s">
        <v>14</v>
      </c>
      <c r="E5" s="4" t="str">
        <f>IF(TRIM('[1]Start List'!$F$4)&lt;&gt;"","C","")</f>
        <v>C</v>
      </c>
      <c r="F5" s="9"/>
      <c r="G5" s="1"/>
    </row>
    <row r="6" spans="1:38" s="17" customFormat="1" x14ac:dyDescent="0.25">
      <c r="E6" s="33"/>
      <c r="F6" s="32"/>
      <c r="G6" s="32"/>
      <c r="H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43"/>
      <c r="Y6" s="43"/>
      <c r="Z6" s="23"/>
      <c r="AC6" s="112"/>
      <c r="AF6" s="43"/>
      <c r="AG6" s="32"/>
      <c r="AH6" s="43"/>
      <c r="AI6" s="32"/>
      <c r="AJ6" s="32"/>
      <c r="AK6" s="32"/>
      <c r="AL6" s="32"/>
    </row>
    <row r="7" spans="1:38" s="26" customFormat="1" x14ac:dyDescent="0.25">
      <c r="A7" s="79" t="s">
        <v>82</v>
      </c>
      <c r="B7" s="79"/>
      <c r="C7" s="79"/>
      <c r="D7" s="79"/>
      <c r="E7" s="110"/>
      <c r="F7" s="29">
        <v>1</v>
      </c>
      <c r="G7" s="29">
        <v>2</v>
      </c>
      <c r="H7" s="29">
        <v>3</v>
      </c>
      <c r="I7" s="91">
        <v>4</v>
      </c>
      <c r="J7" s="29">
        <v>5</v>
      </c>
      <c r="K7" s="29" t="s">
        <v>107</v>
      </c>
      <c r="L7" s="29">
        <v>6</v>
      </c>
      <c r="M7" s="29">
        <v>7</v>
      </c>
      <c r="N7" s="29" t="s">
        <v>8</v>
      </c>
      <c r="O7" s="29">
        <v>8</v>
      </c>
      <c r="P7" s="29">
        <v>9</v>
      </c>
      <c r="Q7" s="29" t="s">
        <v>9</v>
      </c>
      <c r="R7" s="29">
        <v>10</v>
      </c>
      <c r="S7" s="29">
        <v>11</v>
      </c>
      <c r="T7" s="29">
        <v>12</v>
      </c>
      <c r="U7" s="29">
        <v>13</v>
      </c>
      <c r="V7" s="29">
        <v>14</v>
      </c>
      <c r="W7" s="29" t="s">
        <v>108</v>
      </c>
      <c r="X7" s="30">
        <v>15</v>
      </c>
      <c r="Y7" s="30">
        <v>16</v>
      </c>
      <c r="Z7" s="25" t="s">
        <v>3</v>
      </c>
      <c r="AA7" s="26" t="s">
        <v>105</v>
      </c>
      <c r="AB7" s="26" t="s">
        <v>106</v>
      </c>
      <c r="AC7" s="113" t="s">
        <v>109</v>
      </c>
      <c r="AD7" s="25" t="s">
        <v>6</v>
      </c>
      <c r="AE7" s="79" t="s">
        <v>110</v>
      </c>
      <c r="AF7" s="30" t="s">
        <v>31</v>
      </c>
      <c r="AG7" s="91" t="s">
        <v>27</v>
      </c>
      <c r="AH7" s="92" t="s">
        <v>13</v>
      </c>
      <c r="AI7" s="29" t="s">
        <v>28</v>
      </c>
      <c r="AJ7" s="29" t="s">
        <v>29</v>
      </c>
      <c r="AK7" s="29" t="s">
        <v>30</v>
      </c>
      <c r="AL7" s="29" t="s">
        <v>15</v>
      </c>
    </row>
    <row r="8" spans="1:38" s="17" customFormat="1" x14ac:dyDescent="0.25">
      <c r="A8" s="12" t="s">
        <v>70</v>
      </c>
      <c r="B8" s="12">
        <v>7092</v>
      </c>
      <c r="C8" s="12" t="s">
        <v>71</v>
      </c>
      <c r="D8" s="12" t="s">
        <v>72</v>
      </c>
      <c r="E8" s="33"/>
      <c r="F8" s="32"/>
      <c r="G8" s="32"/>
      <c r="H8" s="32"/>
      <c r="J8" s="32"/>
      <c r="K8" s="32">
        <f>J8*2</f>
        <v>0</v>
      </c>
      <c r="L8" s="32"/>
      <c r="M8" s="32"/>
      <c r="N8" s="32">
        <f>M8*2</f>
        <v>0</v>
      </c>
      <c r="O8" s="32"/>
      <c r="P8" s="32"/>
      <c r="Q8" s="32">
        <f>P8*2</f>
        <v>0</v>
      </c>
      <c r="R8" s="32"/>
      <c r="S8" s="32"/>
      <c r="T8" s="32"/>
      <c r="U8" s="32"/>
      <c r="V8" s="32"/>
      <c r="W8" s="32">
        <f>V8*2</f>
        <v>0</v>
      </c>
      <c r="X8" s="43"/>
      <c r="Y8" s="43"/>
      <c r="Z8" s="23"/>
      <c r="AC8" s="112">
        <f>AB8*2</f>
        <v>0</v>
      </c>
      <c r="AE8" s="17">
        <f>AD8*2</f>
        <v>0</v>
      </c>
      <c r="AF8" s="43">
        <f>F8+G8+H8+I8+K8+L8+N8+O8+Q8+R8+S8+T8+U8+W8+X8+Y8+Z8+AA8+AC8+AE8</f>
        <v>0</v>
      </c>
      <c r="AG8" s="32">
        <f>(AF8/260)*100</f>
        <v>0</v>
      </c>
      <c r="AH8" s="43">
        <f>(100-AG8)*1.5</f>
        <v>150</v>
      </c>
      <c r="AI8" s="32"/>
      <c r="AJ8" s="32"/>
      <c r="AK8" s="32">
        <f>AH8+AI8+AJ8</f>
        <v>150</v>
      </c>
      <c r="AL8" s="32"/>
    </row>
    <row r="9" spans="1:38" s="17" customFormat="1" x14ac:dyDescent="0.25">
      <c r="A9" s="12" t="s">
        <v>35</v>
      </c>
      <c r="B9" s="12">
        <v>6506</v>
      </c>
      <c r="C9" s="12" t="s">
        <v>73</v>
      </c>
      <c r="D9" s="12" t="s">
        <v>74</v>
      </c>
      <c r="E9" s="33"/>
      <c r="F9" s="32">
        <v>6.5</v>
      </c>
      <c r="G9" s="32">
        <v>6.5</v>
      </c>
      <c r="H9" s="32">
        <v>7</v>
      </c>
      <c r="I9" s="11">
        <v>5.5</v>
      </c>
      <c r="J9" s="32">
        <v>7</v>
      </c>
      <c r="K9" s="32">
        <f t="shared" ref="K9:K72" si="0">J9*2</f>
        <v>14</v>
      </c>
      <c r="L9" s="32">
        <v>6</v>
      </c>
      <c r="M9" s="32">
        <v>5</v>
      </c>
      <c r="N9" s="32">
        <f>M9*2</f>
        <v>10</v>
      </c>
      <c r="O9" s="32">
        <v>6</v>
      </c>
      <c r="P9" s="32">
        <v>5.5</v>
      </c>
      <c r="Q9" s="32">
        <f t="shared" ref="Q9:Q72" si="1">P9*2</f>
        <v>11</v>
      </c>
      <c r="R9" s="32">
        <v>6</v>
      </c>
      <c r="S9" s="32">
        <v>6</v>
      </c>
      <c r="T9" s="32">
        <v>6.5</v>
      </c>
      <c r="U9" s="32">
        <v>5</v>
      </c>
      <c r="V9" s="32">
        <v>7</v>
      </c>
      <c r="W9" s="32">
        <f>V9*2</f>
        <v>14</v>
      </c>
      <c r="X9" s="43">
        <v>6.5</v>
      </c>
      <c r="Y9" s="43">
        <v>7</v>
      </c>
      <c r="Z9" s="23">
        <v>6</v>
      </c>
      <c r="AA9" s="17">
        <v>6</v>
      </c>
      <c r="AB9" s="17">
        <v>5.5</v>
      </c>
      <c r="AC9" s="112">
        <f t="shared" ref="AC9:AC72" si="2">AB9*2</f>
        <v>11</v>
      </c>
      <c r="AD9" s="17">
        <v>6</v>
      </c>
      <c r="AE9" s="17">
        <f t="shared" ref="AE9:AE72" si="3">AD9*2</f>
        <v>12</v>
      </c>
      <c r="AF9" s="43">
        <f>F9+G9+H9+I9+K9+L9+N9+O9+Q9+R9+S9+T9+U9+W9+X9+Y9+Z9+AA9+AC9+AE9</f>
        <v>158.5</v>
      </c>
      <c r="AG9" s="32">
        <f t="shared" ref="AG9:AG72" si="4">(AF9/260)*100</f>
        <v>60.961538461538467</v>
      </c>
      <c r="AH9" s="43">
        <f t="shared" ref="AH9:AH72" si="5">(100-AG9)*1.5</f>
        <v>58.557692307692299</v>
      </c>
      <c r="AI9" s="32"/>
      <c r="AJ9" s="32"/>
      <c r="AK9" s="32">
        <f t="shared" ref="AK9:AK72" si="6">AH9+AI9+AJ9</f>
        <v>58.557692307692299</v>
      </c>
      <c r="AL9" s="32"/>
    </row>
    <row r="10" spans="1:38" s="17" customFormat="1" x14ac:dyDescent="0.25">
      <c r="A10" s="12" t="s">
        <v>36</v>
      </c>
      <c r="B10" s="12">
        <v>6714</v>
      </c>
      <c r="C10" s="12" t="s">
        <v>75</v>
      </c>
      <c r="D10" s="12" t="s">
        <v>76</v>
      </c>
      <c r="E10" s="33"/>
      <c r="F10" s="32"/>
      <c r="G10" s="32"/>
      <c r="H10" s="32"/>
      <c r="I10" s="11"/>
      <c r="J10" s="32"/>
      <c r="K10" s="32">
        <f t="shared" si="0"/>
        <v>0</v>
      </c>
      <c r="L10" s="32"/>
      <c r="M10" s="32"/>
      <c r="N10" s="32">
        <f>M10*2</f>
        <v>0</v>
      </c>
      <c r="O10" s="32"/>
      <c r="P10" s="32"/>
      <c r="Q10" s="32">
        <f t="shared" si="1"/>
        <v>0</v>
      </c>
      <c r="R10" s="32"/>
      <c r="S10" s="32"/>
      <c r="T10" s="32"/>
      <c r="U10" s="32"/>
      <c r="V10" s="32"/>
      <c r="W10" s="32">
        <f>V10*2</f>
        <v>0</v>
      </c>
      <c r="X10" s="43"/>
      <c r="Y10" s="43"/>
      <c r="Z10" s="23"/>
      <c r="AC10" s="112">
        <f t="shared" si="2"/>
        <v>0</v>
      </c>
      <c r="AE10" s="17">
        <f t="shared" si="3"/>
        <v>0</v>
      </c>
      <c r="AF10" s="43">
        <f>F10+G10+H10+I10+K10+L10+N10+O10+Q10+R10+S10+T10+U10+W10+X10+Y10+Z10+AA10+AC10+AE10</f>
        <v>0</v>
      </c>
      <c r="AG10" s="32">
        <f t="shared" si="4"/>
        <v>0</v>
      </c>
      <c r="AH10" s="43">
        <f t="shared" si="5"/>
        <v>150</v>
      </c>
      <c r="AI10" s="32"/>
      <c r="AJ10" s="32"/>
      <c r="AK10" s="32">
        <f t="shared" si="6"/>
        <v>150</v>
      </c>
      <c r="AL10" s="32"/>
    </row>
    <row r="11" spans="1:38" s="17" customFormat="1" x14ac:dyDescent="0.25">
      <c r="A11" s="12" t="s">
        <v>77</v>
      </c>
      <c r="B11" s="12">
        <v>7212</v>
      </c>
      <c r="C11" s="12" t="s">
        <v>78</v>
      </c>
      <c r="D11" s="12" t="s">
        <v>79</v>
      </c>
      <c r="E11" s="33"/>
      <c r="F11" s="32"/>
      <c r="G11" s="32"/>
      <c r="H11" s="32"/>
      <c r="J11" s="32"/>
      <c r="K11" s="32">
        <f t="shared" si="0"/>
        <v>0</v>
      </c>
      <c r="L11" s="32"/>
      <c r="M11" s="32"/>
      <c r="N11" s="32">
        <f>M11*2</f>
        <v>0</v>
      </c>
      <c r="O11" s="32"/>
      <c r="P11" s="32"/>
      <c r="Q11" s="32">
        <f t="shared" si="1"/>
        <v>0</v>
      </c>
      <c r="R11" s="32"/>
      <c r="S11" s="32"/>
      <c r="T11" s="32"/>
      <c r="U11" s="32"/>
      <c r="V11" s="32"/>
      <c r="W11" s="32">
        <f>V11*2</f>
        <v>0</v>
      </c>
      <c r="X11" s="43"/>
      <c r="Y11" s="43"/>
      <c r="Z11" s="23"/>
      <c r="AC11" s="112">
        <f t="shared" si="2"/>
        <v>0</v>
      </c>
      <c r="AE11" s="17">
        <f t="shared" si="3"/>
        <v>0</v>
      </c>
      <c r="AF11" s="43">
        <f>F11+G11+H11+I11+K11+L11+N11+O11+Q11+R11+S11+T11+U11+W11+X11+Y11+Z11+AA11+AC11+AE11</f>
        <v>0</v>
      </c>
      <c r="AG11" s="32">
        <f t="shared" si="4"/>
        <v>0</v>
      </c>
      <c r="AH11" s="43">
        <f t="shared" si="5"/>
        <v>150</v>
      </c>
      <c r="AI11" s="32"/>
      <c r="AJ11" s="32"/>
      <c r="AK11" s="32">
        <f t="shared" si="6"/>
        <v>150</v>
      </c>
      <c r="AL11" s="32"/>
    </row>
    <row r="12" spans="1:38" s="17" customFormat="1" x14ac:dyDescent="0.25">
      <c r="A12" s="12" t="s">
        <v>52</v>
      </c>
      <c r="B12" s="12">
        <v>6640</v>
      </c>
      <c r="C12" s="12" t="s">
        <v>80</v>
      </c>
      <c r="D12" s="12" t="s">
        <v>81</v>
      </c>
      <c r="E12" s="33"/>
      <c r="F12" s="32"/>
      <c r="G12" s="32"/>
      <c r="H12" s="32"/>
      <c r="J12" s="32"/>
      <c r="K12" s="32">
        <f t="shared" si="0"/>
        <v>0</v>
      </c>
      <c r="L12" s="32"/>
      <c r="M12" s="32"/>
      <c r="N12" s="32">
        <f>M12*2</f>
        <v>0</v>
      </c>
      <c r="O12" s="32"/>
      <c r="P12" s="32"/>
      <c r="Q12" s="32">
        <f t="shared" si="1"/>
        <v>0</v>
      </c>
      <c r="R12" s="32"/>
      <c r="S12" s="32"/>
      <c r="T12" s="32"/>
      <c r="U12" s="32"/>
      <c r="V12" s="32"/>
      <c r="W12" s="32">
        <f>V12*2</f>
        <v>0</v>
      </c>
      <c r="X12" s="43"/>
      <c r="Y12" s="43"/>
      <c r="Z12" s="23"/>
      <c r="AC12" s="112">
        <f t="shared" si="2"/>
        <v>0</v>
      </c>
      <c r="AE12" s="17">
        <f t="shared" si="3"/>
        <v>0</v>
      </c>
      <c r="AF12" s="43">
        <f>F12+G12+H12+I12+K12+L12+N12+O12+Q12+R12+S12+T12+U12+W12+X12+Y12+Z12+AA12+AC12+AE12</f>
        <v>0</v>
      </c>
      <c r="AG12" s="32">
        <f t="shared" si="4"/>
        <v>0</v>
      </c>
      <c r="AH12" s="43">
        <f t="shared" si="5"/>
        <v>150</v>
      </c>
      <c r="AI12" s="32"/>
      <c r="AJ12" s="32"/>
      <c r="AK12" s="32">
        <f t="shared" si="6"/>
        <v>150</v>
      </c>
      <c r="AL12" s="32"/>
    </row>
    <row r="13" spans="1:38" s="17" customFormat="1" x14ac:dyDescent="0.25">
      <c r="E13" s="33"/>
      <c r="F13" s="32"/>
      <c r="G13" s="32"/>
      <c r="H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43"/>
      <c r="Y13" s="43"/>
      <c r="Z13" s="23"/>
      <c r="AC13" s="112"/>
      <c r="AF13" s="43"/>
      <c r="AG13" s="32"/>
      <c r="AH13" s="43"/>
      <c r="AI13" s="32"/>
      <c r="AJ13" s="32"/>
      <c r="AK13" s="32"/>
      <c r="AL13" s="32"/>
    </row>
    <row r="14" spans="1:38" s="17" customFormat="1" x14ac:dyDescent="0.25">
      <c r="E14" s="33"/>
      <c r="F14" s="32"/>
      <c r="G14" s="32"/>
      <c r="H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43"/>
      <c r="Y14" s="43"/>
      <c r="Z14" s="23"/>
      <c r="AC14" s="112"/>
      <c r="AF14" s="43"/>
      <c r="AG14" s="32"/>
      <c r="AH14" s="43"/>
      <c r="AI14" s="32"/>
      <c r="AJ14" s="32"/>
      <c r="AK14" s="32"/>
      <c r="AL14" s="32"/>
    </row>
    <row r="15" spans="1:38" s="17" customFormat="1" x14ac:dyDescent="0.25">
      <c r="E15" s="32"/>
      <c r="F15" s="32"/>
      <c r="G15" s="32"/>
      <c r="H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3"/>
      <c r="Y15" s="43"/>
      <c r="Z15" s="23"/>
      <c r="AC15" s="112"/>
      <c r="AF15" s="43"/>
      <c r="AG15" s="32"/>
      <c r="AH15" s="43"/>
      <c r="AI15" s="32"/>
      <c r="AJ15" s="32"/>
      <c r="AK15" s="32"/>
      <c r="AL15" s="32"/>
    </row>
    <row r="16" spans="1:38" s="17" customFormat="1" x14ac:dyDescent="0.25">
      <c r="A16" s="79" t="s">
        <v>95</v>
      </c>
      <c r="B16" s="16"/>
      <c r="C16" s="16"/>
      <c r="D16" s="16"/>
      <c r="E16" s="33"/>
      <c r="F16" s="32"/>
      <c r="G16" s="32"/>
      <c r="H16" s="32"/>
      <c r="J16" s="32"/>
      <c r="K16" s="32">
        <f t="shared" si="0"/>
        <v>0</v>
      </c>
      <c r="L16" s="32"/>
      <c r="M16" s="32"/>
      <c r="N16" s="32">
        <f t="shared" ref="N16:N23" si="7">M16*2</f>
        <v>0</v>
      </c>
      <c r="O16" s="32"/>
      <c r="P16" s="32"/>
      <c r="Q16" s="32">
        <f t="shared" si="1"/>
        <v>0</v>
      </c>
      <c r="R16" s="32"/>
      <c r="S16" s="32"/>
      <c r="T16" s="32"/>
      <c r="U16" s="32"/>
      <c r="V16" s="32"/>
      <c r="W16" s="32">
        <f t="shared" ref="W16:W23" si="8">V16*2</f>
        <v>0</v>
      </c>
      <c r="X16" s="43"/>
      <c r="Y16" s="43"/>
      <c r="Z16" s="23"/>
      <c r="AC16" s="112">
        <f t="shared" si="2"/>
        <v>0</v>
      </c>
      <c r="AE16" s="17">
        <f t="shared" si="3"/>
        <v>0</v>
      </c>
      <c r="AF16" s="43">
        <f t="shared" ref="AF16:AF23" si="9">F16+G16+H16+I16+K16+L16+N16+O16+Q16+R16+S16+T16+U16+W16+X16+Y16+Z16+AA16+AC16+AE16</f>
        <v>0</v>
      </c>
      <c r="AG16" s="32">
        <f t="shared" si="4"/>
        <v>0</v>
      </c>
      <c r="AH16" s="43">
        <f t="shared" si="5"/>
        <v>150</v>
      </c>
      <c r="AI16" s="32"/>
      <c r="AJ16" s="32"/>
      <c r="AK16" s="32">
        <f t="shared" si="6"/>
        <v>150</v>
      </c>
      <c r="AL16" s="32"/>
    </row>
    <row r="17" spans="1:38" s="17" customFormat="1" x14ac:dyDescent="0.25">
      <c r="A17" s="12"/>
      <c r="B17" s="12"/>
      <c r="C17" s="12"/>
      <c r="D17" s="12"/>
      <c r="F17" s="32"/>
      <c r="G17" s="32"/>
      <c r="H17" s="32"/>
      <c r="J17" s="32"/>
      <c r="K17" s="32">
        <f t="shared" si="0"/>
        <v>0</v>
      </c>
      <c r="L17" s="32"/>
      <c r="M17" s="32"/>
      <c r="N17" s="32">
        <f t="shared" si="7"/>
        <v>0</v>
      </c>
      <c r="O17" s="32"/>
      <c r="P17" s="32"/>
      <c r="Q17" s="32">
        <f t="shared" si="1"/>
        <v>0</v>
      </c>
      <c r="R17" s="32"/>
      <c r="S17" s="32"/>
      <c r="T17" s="32"/>
      <c r="U17" s="32"/>
      <c r="V17" s="32"/>
      <c r="W17" s="32">
        <f t="shared" si="8"/>
        <v>0</v>
      </c>
      <c r="X17" s="43"/>
      <c r="Y17" s="43"/>
      <c r="Z17" s="23"/>
      <c r="AC17" s="112">
        <f t="shared" si="2"/>
        <v>0</v>
      </c>
      <c r="AE17" s="17">
        <f t="shared" si="3"/>
        <v>0</v>
      </c>
      <c r="AF17" s="43">
        <f t="shared" si="9"/>
        <v>0</v>
      </c>
      <c r="AG17" s="32">
        <f t="shared" si="4"/>
        <v>0</v>
      </c>
      <c r="AH17" s="43">
        <f t="shared" si="5"/>
        <v>150</v>
      </c>
      <c r="AI17" s="32"/>
      <c r="AJ17" s="32"/>
      <c r="AK17" s="32">
        <f t="shared" si="6"/>
        <v>150</v>
      </c>
      <c r="AL17" s="32"/>
    </row>
    <row r="18" spans="1:38" s="16" customFormat="1" x14ac:dyDescent="0.25">
      <c r="A18" s="13" t="s">
        <v>83</v>
      </c>
      <c r="B18" s="13">
        <v>7075</v>
      </c>
      <c r="C18" s="13" t="s">
        <v>84</v>
      </c>
      <c r="D18" s="13" t="s">
        <v>81</v>
      </c>
      <c r="F18" s="11"/>
      <c r="G18" s="11"/>
      <c r="H18" s="11"/>
      <c r="J18" s="11"/>
      <c r="K18" s="11">
        <f t="shared" si="0"/>
        <v>0</v>
      </c>
      <c r="L18" s="11"/>
      <c r="M18" s="11"/>
      <c r="N18" s="11">
        <f t="shared" si="7"/>
        <v>0</v>
      </c>
      <c r="O18" s="11"/>
      <c r="P18" s="11"/>
      <c r="Q18" s="11">
        <f t="shared" si="1"/>
        <v>0</v>
      </c>
      <c r="R18" s="11"/>
      <c r="S18" s="11"/>
      <c r="T18" s="11"/>
      <c r="U18" s="11"/>
      <c r="V18" s="11"/>
      <c r="W18" s="11">
        <f t="shared" si="8"/>
        <v>0</v>
      </c>
      <c r="X18" s="54"/>
      <c r="Y18" s="54"/>
      <c r="Z18" s="18"/>
      <c r="AC18" s="125">
        <f t="shared" si="2"/>
        <v>0</v>
      </c>
      <c r="AE18" s="16">
        <f t="shared" si="3"/>
        <v>0</v>
      </c>
      <c r="AF18" s="54">
        <f t="shared" si="9"/>
        <v>0</v>
      </c>
      <c r="AG18" s="11">
        <f t="shared" si="4"/>
        <v>0</v>
      </c>
      <c r="AH18" s="54">
        <f t="shared" si="5"/>
        <v>150</v>
      </c>
      <c r="AI18" s="11"/>
      <c r="AJ18" s="11"/>
      <c r="AK18" s="11">
        <f t="shared" si="6"/>
        <v>150</v>
      </c>
      <c r="AL18" s="11"/>
    </row>
    <row r="19" spans="1:38" s="17" customFormat="1" x14ac:dyDescent="0.25">
      <c r="A19" s="12" t="s">
        <v>19</v>
      </c>
      <c r="B19" s="12">
        <v>4743</v>
      </c>
      <c r="C19" s="12" t="s">
        <v>85</v>
      </c>
      <c r="D19" s="12"/>
      <c r="F19" s="32"/>
      <c r="G19" s="32"/>
      <c r="H19" s="32"/>
      <c r="J19" s="32"/>
      <c r="K19" s="32">
        <f t="shared" si="0"/>
        <v>0</v>
      </c>
      <c r="L19" s="32"/>
      <c r="M19" s="32"/>
      <c r="N19" s="32">
        <f t="shared" si="7"/>
        <v>0</v>
      </c>
      <c r="O19" s="32"/>
      <c r="P19" s="32"/>
      <c r="Q19" s="32">
        <f t="shared" si="1"/>
        <v>0</v>
      </c>
      <c r="R19" s="32"/>
      <c r="S19" s="32"/>
      <c r="T19" s="32"/>
      <c r="U19" s="32"/>
      <c r="V19" s="32"/>
      <c r="W19" s="32">
        <f t="shared" si="8"/>
        <v>0</v>
      </c>
      <c r="X19" s="43"/>
      <c r="Y19" s="43"/>
      <c r="Z19" s="23"/>
      <c r="AC19" s="112">
        <f t="shared" si="2"/>
        <v>0</v>
      </c>
      <c r="AE19" s="17">
        <f t="shared" si="3"/>
        <v>0</v>
      </c>
      <c r="AF19" s="43">
        <f t="shared" si="9"/>
        <v>0</v>
      </c>
      <c r="AG19" s="32">
        <f t="shared" si="4"/>
        <v>0</v>
      </c>
      <c r="AH19" s="43">
        <f t="shared" si="5"/>
        <v>150</v>
      </c>
      <c r="AI19" s="32"/>
      <c r="AJ19" s="32"/>
      <c r="AK19" s="32">
        <f t="shared" si="6"/>
        <v>150</v>
      </c>
      <c r="AL19" s="32"/>
    </row>
    <row r="20" spans="1:38" s="17" customFormat="1" x14ac:dyDescent="0.25">
      <c r="A20" s="12" t="s">
        <v>86</v>
      </c>
      <c r="B20" s="12">
        <v>6925</v>
      </c>
      <c r="C20" s="12" t="s">
        <v>87</v>
      </c>
      <c r="D20" s="12" t="s">
        <v>88</v>
      </c>
      <c r="F20" s="32"/>
      <c r="G20" s="32"/>
      <c r="H20" s="32"/>
      <c r="J20" s="32"/>
      <c r="K20" s="32">
        <f t="shared" si="0"/>
        <v>0</v>
      </c>
      <c r="L20" s="32"/>
      <c r="M20" s="32"/>
      <c r="N20" s="32">
        <f t="shared" si="7"/>
        <v>0</v>
      </c>
      <c r="O20" s="32"/>
      <c r="P20" s="32"/>
      <c r="Q20" s="32">
        <f t="shared" si="1"/>
        <v>0</v>
      </c>
      <c r="R20" s="32"/>
      <c r="S20" s="32"/>
      <c r="T20" s="32"/>
      <c r="U20" s="32"/>
      <c r="V20" s="32"/>
      <c r="W20" s="32">
        <f t="shared" si="8"/>
        <v>0</v>
      </c>
      <c r="X20" s="43"/>
      <c r="Y20" s="43"/>
      <c r="Z20" s="23"/>
      <c r="AC20" s="112">
        <f t="shared" si="2"/>
        <v>0</v>
      </c>
      <c r="AE20" s="17">
        <f t="shared" si="3"/>
        <v>0</v>
      </c>
      <c r="AF20" s="43">
        <f t="shared" si="9"/>
        <v>0</v>
      </c>
      <c r="AG20" s="32">
        <f t="shared" si="4"/>
        <v>0</v>
      </c>
      <c r="AH20" s="43">
        <f t="shared" si="5"/>
        <v>150</v>
      </c>
      <c r="AI20" s="32"/>
      <c r="AJ20" s="32"/>
      <c r="AK20" s="32">
        <f t="shared" si="6"/>
        <v>150</v>
      </c>
      <c r="AL20" s="32"/>
    </row>
    <row r="21" spans="1:38" s="17" customFormat="1" x14ac:dyDescent="0.25">
      <c r="A21" s="12" t="s">
        <v>89</v>
      </c>
      <c r="B21" s="12">
        <v>7115</v>
      </c>
      <c r="C21" s="12" t="s">
        <v>90</v>
      </c>
      <c r="D21" s="12" t="s">
        <v>91</v>
      </c>
      <c r="F21" s="32"/>
      <c r="G21" s="32"/>
      <c r="H21" s="32"/>
      <c r="J21" s="32"/>
      <c r="K21" s="32">
        <f t="shared" si="0"/>
        <v>0</v>
      </c>
      <c r="L21" s="32"/>
      <c r="M21" s="32"/>
      <c r="N21" s="32">
        <f t="shared" si="7"/>
        <v>0</v>
      </c>
      <c r="O21" s="32"/>
      <c r="P21" s="32"/>
      <c r="Q21" s="32">
        <f t="shared" si="1"/>
        <v>0</v>
      </c>
      <c r="R21" s="32"/>
      <c r="S21" s="32"/>
      <c r="T21" s="32"/>
      <c r="U21" s="32"/>
      <c r="V21" s="32"/>
      <c r="W21" s="32">
        <f t="shared" si="8"/>
        <v>0</v>
      </c>
      <c r="X21" s="43"/>
      <c r="Y21" s="43"/>
      <c r="Z21" s="23"/>
      <c r="AC21" s="112">
        <f t="shared" si="2"/>
        <v>0</v>
      </c>
      <c r="AE21" s="17">
        <f t="shared" si="3"/>
        <v>0</v>
      </c>
      <c r="AF21" s="43">
        <f t="shared" si="9"/>
        <v>0</v>
      </c>
      <c r="AG21" s="32">
        <f t="shared" si="4"/>
        <v>0</v>
      </c>
      <c r="AH21" s="43">
        <f t="shared" si="5"/>
        <v>150</v>
      </c>
      <c r="AI21" s="32"/>
      <c r="AJ21" s="32"/>
      <c r="AK21" s="32">
        <f t="shared" si="6"/>
        <v>150</v>
      </c>
      <c r="AL21" s="32"/>
    </row>
    <row r="22" spans="1:38" s="17" customFormat="1" x14ac:dyDescent="0.25">
      <c r="A22" s="12" t="s">
        <v>20</v>
      </c>
      <c r="B22" s="12">
        <v>7178</v>
      </c>
      <c r="C22" s="12" t="s">
        <v>92</v>
      </c>
      <c r="D22" s="12" t="s">
        <v>21</v>
      </c>
      <c r="E22" s="33"/>
      <c r="F22" s="32"/>
      <c r="G22" s="32"/>
      <c r="H22" s="32"/>
      <c r="J22" s="32"/>
      <c r="K22" s="32">
        <f t="shared" si="0"/>
        <v>0</v>
      </c>
      <c r="L22" s="32"/>
      <c r="M22" s="32"/>
      <c r="N22" s="32">
        <f t="shared" si="7"/>
        <v>0</v>
      </c>
      <c r="O22" s="32"/>
      <c r="P22" s="32"/>
      <c r="Q22" s="32">
        <f t="shared" si="1"/>
        <v>0</v>
      </c>
      <c r="R22" s="32"/>
      <c r="S22" s="32"/>
      <c r="T22" s="32"/>
      <c r="U22" s="32"/>
      <c r="V22" s="32"/>
      <c r="W22" s="32">
        <f t="shared" si="8"/>
        <v>0</v>
      </c>
      <c r="X22" s="43"/>
      <c r="Y22" s="43"/>
      <c r="Z22" s="23"/>
      <c r="AC22" s="112">
        <f t="shared" si="2"/>
        <v>0</v>
      </c>
      <c r="AE22" s="17">
        <f t="shared" si="3"/>
        <v>0</v>
      </c>
      <c r="AF22" s="43">
        <f t="shared" si="9"/>
        <v>0</v>
      </c>
      <c r="AG22" s="32">
        <f t="shared" si="4"/>
        <v>0</v>
      </c>
      <c r="AH22" s="43">
        <f t="shared" si="5"/>
        <v>150</v>
      </c>
      <c r="AI22" s="32"/>
      <c r="AJ22" s="32"/>
      <c r="AK22" s="32">
        <f t="shared" si="6"/>
        <v>150</v>
      </c>
      <c r="AL22" s="32"/>
    </row>
    <row r="23" spans="1:38" s="17" customFormat="1" x14ac:dyDescent="0.25">
      <c r="A23" s="12" t="s">
        <v>83</v>
      </c>
      <c r="B23" s="12"/>
      <c r="C23" s="12" t="s">
        <v>93</v>
      </c>
      <c r="D23" s="12" t="s">
        <v>94</v>
      </c>
      <c r="E23" s="33"/>
      <c r="F23" s="32"/>
      <c r="G23" s="32"/>
      <c r="H23" s="32"/>
      <c r="J23" s="32"/>
      <c r="K23" s="32">
        <f t="shared" si="0"/>
        <v>0</v>
      </c>
      <c r="L23" s="32"/>
      <c r="M23" s="32"/>
      <c r="N23" s="32">
        <f t="shared" si="7"/>
        <v>0</v>
      </c>
      <c r="O23" s="32"/>
      <c r="P23" s="32"/>
      <c r="Q23" s="32">
        <f t="shared" si="1"/>
        <v>0</v>
      </c>
      <c r="R23" s="32"/>
      <c r="S23" s="32"/>
      <c r="T23" s="32"/>
      <c r="U23" s="32"/>
      <c r="V23" s="32"/>
      <c r="W23" s="32">
        <f t="shared" si="8"/>
        <v>0</v>
      </c>
      <c r="X23" s="43"/>
      <c r="Y23" s="43"/>
      <c r="Z23" s="23"/>
      <c r="AC23" s="112">
        <f t="shared" si="2"/>
        <v>0</v>
      </c>
      <c r="AE23" s="17">
        <f t="shared" si="3"/>
        <v>0</v>
      </c>
      <c r="AF23" s="43">
        <f t="shared" si="9"/>
        <v>0</v>
      </c>
      <c r="AG23" s="32">
        <f t="shared" si="4"/>
        <v>0</v>
      </c>
      <c r="AH23" s="43">
        <f t="shared" si="5"/>
        <v>150</v>
      </c>
      <c r="AI23" s="32"/>
      <c r="AJ23" s="32"/>
      <c r="AK23" s="32">
        <f t="shared" si="6"/>
        <v>150</v>
      </c>
      <c r="AL23" s="32"/>
    </row>
    <row r="24" spans="1:38" s="17" customFormat="1" x14ac:dyDescent="0.25">
      <c r="B24" s="16"/>
      <c r="C24" s="16"/>
      <c r="D24" s="16"/>
      <c r="E24" s="33"/>
      <c r="F24" s="32"/>
      <c r="G24" s="32"/>
      <c r="H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43"/>
      <c r="Y24" s="43"/>
      <c r="Z24" s="23"/>
      <c r="AC24" s="112"/>
      <c r="AF24" s="43"/>
      <c r="AG24" s="32"/>
      <c r="AH24" s="43"/>
      <c r="AI24" s="32"/>
      <c r="AJ24" s="32"/>
      <c r="AK24" s="32"/>
      <c r="AL24" s="32"/>
    </row>
    <row r="25" spans="1:38" s="17" customFormat="1" x14ac:dyDescent="0.25">
      <c r="A25" s="79" t="s">
        <v>104</v>
      </c>
      <c r="B25" s="16"/>
      <c r="C25" s="16"/>
      <c r="D25" s="16"/>
      <c r="E25" s="33"/>
      <c r="F25" s="32"/>
      <c r="G25" s="32"/>
      <c r="H25" s="32"/>
      <c r="J25" s="32"/>
      <c r="K25" s="32">
        <f t="shared" si="0"/>
        <v>0</v>
      </c>
      <c r="L25" s="32"/>
      <c r="M25" s="32"/>
      <c r="N25" s="32">
        <f t="shared" ref="N25:N56" si="10">M25*2</f>
        <v>0</v>
      </c>
      <c r="O25" s="32"/>
      <c r="P25" s="32"/>
      <c r="Q25" s="32">
        <f t="shared" si="1"/>
        <v>0</v>
      </c>
      <c r="R25" s="32"/>
      <c r="S25" s="32"/>
      <c r="T25" s="32"/>
      <c r="U25" s="32"/>
      <c r="V25" s="32"/>
      <c r="W25" s="32">
        <f t="shared" ref="W25:W56" si="11">V25*2</f>
        <v>0</v>
      </c>
      <c r="X25" s="43"/>
      <c r="Y25" s="43"/>
      <c r="Z25" s="23"/>
      <c r="AC25" s="112">
        <f t="shared" si="2"/>
        <v>0</v>
      </c>
      <c r="AE25" s="17">
        <f t="shared" si="3"/>
        <v>0</v>
      </c>
      <c r="AF25" s="43">
        <f t="shared" ref="AF25:AF56" si="12">F25+G25+H25+I25+K25+L25+N25+O25+Q25+R25+S25+T25+U25+W25+X25+Y25+Z25+AA25+AC25+AE25</f>
        <v>0</v>
      </c>
      <c r="AG25" s="32">
        <f t="shared" si="4"/>
        <v>0</v>
      </c>
      <c r="AH25" s="43">
        <f t="shared" si="5"/>
        <v>150</v>
      </c>
      <c r="AI25" s="32"/>
      <c r="AJ25" s="32"/>
      <c r="AK25" s="32">
        <f t="shared" si="6"/>
        <v>150</v>
      </c>
      <c r="AL25" s="32"/>
    </row>
    <row r="26" spans="1:38" s="129" customFormat="1" x14ac:dyDescent="0.25">
      <c r="A26" s="126" t="s">
        <v>96</v>
      </c>
      <c r="B26" s="126">
        <v>7148</v>
      </c>
      <c r="C26" s="126" t="s">
        <v>97</v>
      </c>
      <c r="D26" s="126" t="s">
        <v>98</v>
      </c>
      <c r="E26" s="127"/>
      <c r="F26" s="128"/>
      <c r="G26" s="128"/>
      <c r="H26" s="128"/>
      <c r="J26" s="128"/>
      <c r="K26" s="128">
        <f t="shared" si="0"/>
        <v>0</v>
      </c>
      <c r="L26" s="128"/>
      <c r="M26" s="128"/>
      <c r="N26" s="128">
        <f t="shared" si="10"/>
        <v>0</v>
      </c>
      <c r="O26" s="128"/>
      <c r="P26" s="128"/>
      <c r="Q26" s="128">
        <f t="shared" si="1"/>
        <v>0</v>
      </c>
      <c r="R26" s="128"/>
      <c r="S26" s="128"/>
      <c r="T26" s="128"/>
      <c r="U26" s="128"/>
      <c r="V26" s="128"/>
      <c r="W26" s="128">
        <f t="shared" si="11"/>
        <v>0</v>
      </c>
      <c r="X26" s="130"/>
      <c r="Y26" s="130"/>
      <c r="Z26" s="131"/>
      <c r="AC26" s="132">
        <f t="shared" si="2"/>
        <v>0</v>
      </c>
      <c r="AE26" s="129">
        <f t="shared" si="3"/>
        <v>0</v>
      </c>
      <c r="AF26" s="130">
        <f t="shared" si="12"/>
        <v>0</v>
      </c>
      <c r="AG26" s="128">
        <f t="shared" si="4"/>
        <v>0</v>
      </c>
      <c r="AH26" s="130">
        <f t="shared" si="5"/>
        <v>150</v>
      </c>
      <c r="AI26" s="128"/>
      <c r="AJ26" s="128"/>
      <c r="AK26" s="128">
        <f t="shared" si="6"/>
        <v>150</v>
      </c>
      <c r="AL26" s="128"/>
    </row>
    <row r="27" spans="1:38" s="17" customFormat="1" x14ac:dyDescent="0.25">
      <c r="A27" s="12" t="s">
        <v>99</v>
      </c>
      <c r="B27" s="12">
        <v>6659</v>
      </c>
      <c r="C27" s="12" t="s">
        <v>100</v>
      </c>
      <c r="D27" s="12" t="s">
        <v>101</v>
      </c>
      <c r="E27" s="33"/>
      <c r="F27" s="32"/>
      <c r="G27" s="32"/>
      <c r="H27" s="32"/>
      <c r="J27" s="32"/>
      <c r="K27" s="32">
        <f t="shared" si="0"/>
        <v>0</v>
      </c>
      <c r="L27" s="32"/>
      <c r="M27" s="32"/>
      <c r="N27" s="32">
        <f t="shared" si="10"/>
        <v>0</v>
      </c>
      <c r="O27" s="32"/>
      <c r="P27" s="32"/>
      <c r="Q27" s="32">
        <f t="shared" si="1"/>
        <v>0</v>
      </c>
      <c r="R27" s="32"/>
      <c r="S27" s="32"/>
      <c r="T27" s="32"/>
      <c r="U27" s="32"/>
      <c r="V27" s="32"/>
      <c r="W27" s="32">
        <f t="shared" si="11"/>
        <v>0</v>
      </c>
      <c r="X27" s="43"/>
      <c r="Y27" s="43"/>
      <c r="Z27" s="23"/>
      <c r="AC27" s="112">
        <f t="shared" si="2"/>
        <v>0</v>
      </c>
      <c r="AE27" s="17">
        <f t="shared" si="3"/>
        <v>0</v>
      </c>
      <c r="AF27" s="43">
        <f t="shared" si="12"/>
        <v>0</v>
      </c>
      <c r="AG27" s="32">
        <f t="shared" si="4"/>
        <v>0</v>
      </c>
      <c r="AH27" s="43">
        <f t="shared" si="5"/>
        <v>150</v>
      </c>
      <c r="AI27" s="32"/>
      <c r="AJ27" s="32"/>
      <c r="AK27" s="32">
        <f t="shared" si="6"/>
        <v>150</v>
      </c>
      <c r="AL27" s="32"/>
    </row>
    <row r="28" spans="1:38" s="17" customFormat="1" x14ac:dyDescent="0.25">
      <c r="A28" s="12" t="s">
        <v>17</v>
      </c>
      <c r="B28" s="12">
        <v>6619</v>
      </c>
      <c r="C28" s="12" t="s">
        <v>102</v>
      </c>
      <c r="D28" s="12" t="s">
        <v>103</v>
      </c>
      <c r="E28" s="33"/>
      <c r="F28" s="32"/>
      <c r="G28" s="32"/>
      <c r="H28" s="32"/>
      <c r="J28" s="32"/>
      <c r="K28" s="32">
        <f t="shared" si="0"/>
        <v>0</v>
      </c>
      <c r="L28" s="32"/>
      <c r="M28" s="32"/>
      <c r="N28" s="32">
        <f t="shared" si="10"/>
        <v>0</v>
      </c>
      <c r="O28" s="32"/>
      <c r="P28" s="32"/>
      <c r="Q28" s="32">
        <f t="shared" si="1"/>
        <v>0</v>
      </c>
      <c r="R28" s="32"/>
      <c r="S28" s="32"/>
      <c r="T28" s="32"/>
      <c r="U28" s="32"/>
      <c r="V28" s="32"/>
      <c r="W28" s="32">
        <f t="shared" si="11"/>
        <v>0</v>
      </c>
      <c r="X28" s="43"/>
      <c r="Y28" s="43"/>
      <c r="Z28" s="23"/>
      <c r="AC28" s="112">
        <f t="shared" si="2"/>
        <v>0</v>
      </c>
      <c r="AE28" s="17">
        <f t="shared" si="3"/>
        <v>0</v>
      </c>
      <c r="AF28" s="43">
        <f t="shared" si="12"/>
        <v>0</v>
      </c>
      <c r="AG28" s="32">
        <f t="shared" si="4"/>
        <v>0</v>
      </c>
      <c r="AH28" s="43">
        <f t="shared" si="5"/>
        <v>150</v>
      </c>
      <c r="AI28" s="32"/>
      <c r="AJ28" s="32"/>
      <c r="AK28" s="32">
        <f t="shared" si="6"/>
        <v>150</v>
      </c>
      <c r="AL28" s="32"/>
    </row>
    <row r="29" spans="1:38" s="17" customFormat="1" x14ac:dyDescent="0.25">
      <c r="B29" s="16"/>
      <c r="C29" s="16"/>
      <c r="D29" s="16"/>
      <c r="E29" s="33"/>
      <c r="F29" s="32"/>
      <c r="G29" s="32"/>
      <c r="H29" s="32"/>
      <c r="J29" s="32"/>
      <c r="K29" s="32">
        <f t="shared" si="0"/>
        <v>0</v>
      </c>
      <c r="L29" s="32"/>
      <c r="M29" s="32"/>
      <c r="N29" s="32">
        <f t="shared" si="10"/>
        <v>0</v>
      </c>
      <c r="O29" s="32"/>
      <c r="P29" s="32"/>
      <c r="Q29" s="32">
        <f t="shared" si="1"/>
        <v>0</v>
      </c>
      <c r="R29" s="32"/>
      <c r="S29" s="32"/>
      <c r="T29" s="32"/>
      <c r="U29" s="32"/>
      <c r="V29" s="32"/>
      <c r="W29" s="32">
        <f t="shared" si="11"/>
        <v>0</v>
      </c>
      <c r="X29" s="43"/>
      <c r="Y29" s="43"/>
      <c r="Z29" s="23"/>
      <c r="AC29" s="112">
        <f t="shared" si="2"/>
        <v>0</v>
      </c>
      <c r="AE29" s="17">
        <f t="shared" si="3"/>
        <v>0</v>
      </c>
      <c r="AF29" s="43">
        <f t="shared" si="12"/>
        <v>0</v>
      </c>
      <c r="AG29" s="32">
        <f t="shared" si="4"/>
        <v>0</v>
      </c>
      <c r="AH29" s="43">
        <f t="shared" si="5"/>
        <v>150</v>
      </c>
      <c r="AI29" s="32"/>
      <c r="AJ29" s="32"/>
      <c r="AK29" s="32">
        <f t="shared" si="6"/>
        <v>150</v>
      </c>
      <c r="AL29" s="32"/>
    </row>
    <row r="30" spans="1:38" s="17" customFormat="1" x14ac:dyDescent="0.25">
      <c r="B30" s="16"/>
      <c r="C30" s="16"/>
      <c r="D30" s="16"/>
      <c r="E30" s="33"/>
      <c r="F30" s="32"/>
      <c r="G30" s="32"/>
      <c r="H30" s="32"/>
      <c r="J30" s="32"/>
      <c r="K30" s="32">
        <f t="shared" si="0"/>
        <v>0</v>
      </c>
      <c r="L30" s="32"/>
      <c r="M30" s="32"/>
      <c r="N30" s="32">
        <f t="shared" si="10"/>
        <v>0</v>
      </c>
      <c r="O30" s="32"/>
      <c r="P30" s="32"/>
      <c r="Q30" s="32">
        <f t="shared" si="1"/>
        <v>0</v>
      </c>
      <c r="R30" s="32"/>
      <c r="S30" s="32"/>
      <c r="T30" s="32"/>
      <c r="U30" s="32"/>
      <c r="V30" s="32"/>
      <c r="W30" s="32">
        <f t="shared" si="11"/>
        <v>0</v>
      </c>
      <c r="X30" s="43"/>
      <c r="Y30" s="43"/>
      <c r="Z30" s="23"/>
      <c r="AC30" s="112">
        <f t="shared" si="2"/>
        <v>0</v>
      </c>
      <c r="AE30" s="17">
        <f t="shared" si="3"/>
        <v>0</v>
      </c>
      <c r="AF30" s="43">
        <f t="shared" si="12"/>
        <v>0</v>
      </c>
      <c r="AG30" s="32">
        <f t="shared" si="4"/>
        <v>0</v>
      </c>
      <c r="AH30" s="43">
        <f t="shared" si="5"/>
        <v>150</v>
      </c>
      <c r="AI30" s="32"/>
      <c r="AJ30" s="32"/>
      <c r="AK30" s="32">
        <f t="shared" si="6"/>
        <v>150</v>
      </c>
      <c r="AL30" s="32"/>
    </row>
    <row r="31" spans="1:38" s="17" customFormat="1" x14ac:dyDescent="0.25">
      <c r="A31" s="36"/>
      <c r="B31" s="37"/>
      <c r="C31" s="36"/>
      <c r="D31" s="37"/>
      <c r="E31" s="36"/>
      <c r="F31" s="32"/>
      <c r="G31" s="32"/>
      <c r="H31" s="32"/>
      <c r="J31" s="32"/>
      <c r="K31" s="32">
        <f t="shared" si="0"/>
        <v>0</v>
      </c>
      <c r="L31" s="32"/>
      <c r="M31" s="32"/>
      <c r="N31" s="32">
        <f t="shared" si="10"/>
        <v>0</v>
      </c>
      <c r="O31" s="32"/>
      <c r="P31" s="32"/>
      <c r="Q31" s="32">
        <f t="shared" si="1"/>
        <v>0</v>
      </c>
      <c r="R31" s="32"/>
      <c r="S31" s="32"/>
      <c r="T31" s="32"/>
      <c r="U31" s="32"/>
      <c r="V31" s="32"/>
      <c r="W31" s="32">
        <f t="shared" si="11"/>
        <v>0</v>
      </c>
      <c r="X31" s="43"/>
      <c r="Y31" s="43"/>
      <c r="Z31" s="23"/>
      <c r="AC31" s="112">
        <f t="shared" si="2"/>
        <v>0</v>
      </c>
      <c r="AE31" s="17">
        <f t="shared" si="3"/>
        <v>0</v>
      </c>
      <c r="AF31" s="43">
        <f t="shared" si="12"/>
        <v>0</v>
      </c>
      <c r="AG31" s="32">
        <f t="shared" si="4"/>
        <v>0</v>
      </c>
      <c r="AH31" s="43">
        <f t="shared" si="5"/>
        <v>150</v>
      </c>
      <c r="AI31" s="32"/>
      <c r="AJ31" s="32"/>
      <c r="AK31" s="32">
        <f t="shared" si="6"/>
        <v>150</v>
      </c>
      <c r="AL31" s="32"/>
    </row>
    <row r="32" spans="1:38" s="17" customFormat="1" x14ac:dyDescent="0.25">
      <c r="B32" s="37"/>
      <c r="C32" s="36"/>
      <c r="D32" s="36"/>
      <c r="E32" s="37"/>
      <c r="F32" s="32"/>
      <c r="G32" s="32"/>
      <c r="H32" s="32"/>
      <c r="J32" s="32"/>
      <c r="K32" s="32">
        <f t="shared" si="0"/>
        <v>0</v>
      </c>
      <c r="L32" s="32"/>
      <c r="M32" s="32"/>
      <c r="N32" s="32">
        <f t="shared" si="10"/>
        <v>0</v>
      </c>
      <c r="O32" s="32"/>
      <c r="P32" s="32"/>
      <c r="Q32" s="32">
        <f t="shared" si="1"/>
        <v>0</v>
      </c>
      <c r="R32" s="32"/>
      <c r="S32" s="32"/>
      <c r="T32" s="32"/>
      <c r="U32" s="32"/>
      <c r="V32" s="32"/>
      <c r="W32" s="32">
        <f t="shared" si="11"/>
        <v>0</v>
      </c>
      <c r="X32" s="43"/>
      <c r="Y32" s="43"/>
      <c r="Z32" s="23"/>
      <c r="AC32" s="112">
        <f t="shared" si="2"/>
        <v>0</v>
      </c>
      <c r="AE32" s="17">
        <f t="shared" si="3"/>
        <v>0</v>
      </c>
      <c r="AF32" s="43">
        <f t="shared" si="12"/>
        <v>0</v>
      </c>
      <c r="AG32" s="32">
        <f t="shared" si="4"/>
        <v>0</v>
      </c>
      <c r="AH32" s="43">
        <f t="shared" si="5"/>
        <v>150</v>
      </c>
      <c r="AI32" s="32"/>
      <c r="AJ32" s="32"/>
      <c r="AK32" s="32">
        <f t="shared" si="6"/>
        <v>150</v>
      </c>
      <c r="AL32" s="32"/>
    </row>
    <row r="33" spans="1:38" s="17" customFormat="1" x14ac:dyDescent="0.25">
      <c r="B33" s="37"/>
      <c r="C33" s="36"/>
      <c r="D33" s="36"/>
      <c r="E33" s="36"/>
      <c r="F33" s="32"/>
      <c r="G33" s="32"/>
      <c r="H33" s="32"/>
      <c r="J33" s="32"/>
      <c r="K33" s="32">
        <f t="shared" si="0"/>
        <v>0</v>
      </c>
      <c r="L33" s="32"/>
      <c r="M33" s="32"/>
      <c r="N33" s="32">
        <f t="shared" si="10"/>
        <v>0</v>
      </c>
      <c r="O33" s="32"/>
      <c r="P33" s="32"/>
      <c r="Q33" s="32">
        <f t="shared" si="1"/>
        <v>0</v>
      </c>
      <c r="R33" s="32"/>
      <c r="S33" s="32"/>
      <c r="T33" s="32"/>
      <c r="U33" s="32"/>
      <c r="V33" s="32"/>
      <c r="W33" s="32">
        <f t="shared" si="11"/>
        <v>0</v>
      </c>
      <c r="X33" s="43"/>
      <c r="Y33" s="43"/>
      <c r="Z33" s="23"/>
      <c r="AC33" s="112">
        <f t="shared" si="2"/>
        <v>0</v>
      </c>
      <c r="AE33" s="17">
        <f t="shared" si="3"/>
        <v>0</v>
      </c>
      <c r="AF33" s="43">
        <f t="shared" si="12"/>
        <v>0</v>
      </c>
      <c r="AG33" s="32">
        <f t="shared" si="4"/>
        <v>0</v>
      </c>
      <c r="AH33" s="43">
        <f t="shared" si="5"/>
        <v>150</v>
      </c>
      <c r="AI33" s="32"/>
      <c r="AJ33" s="32"/>
      <c r="AK33" s="32">
        <f t="shared" si="6"/>
        <v>150</v>
      </c>
      <c r="AL33" s="32"/>
    </row>
    <row r="34" spans="1:38" s="17" customFormat="1" x14ac:dyDescent="0.25">
      <c r="B34" s="37"/>
      <c r="C34" s="36"/>
      <c r="D34" s="39"/>
      <c r="E34" s="36"/>
      <c r="F34" s="32"/>
      <c r="G34" s="32"/>
      <c r="H34" s="32"/>
      <c r="J34" s="32"/>
      <c r="K34" s="32">
        <f t="shared" si="0"/>
        <v>0</v>
      </c>
      <c r="L34" s="32"/>
      <c r="M34" s="32"/>
      <c r="N34" s="32">
        <f t="shared" si="10"/>
        <v>0</v>
      </c>
      <c r="O34" s="32"/>
      <c r="P34" s="32"/>
      <c r="Q34" s="32">
        <f t="shared" si="1"/>
        <v>0</v>
      </c>
      <c r="R34" s="32"/>
      <c r="S34" s="32"/>
      <c r="T34" s="32"/>
      <c r="U34" s="32"/>
      <c r="V34" s="32"/>
      <c r="W34" s="32">
        <f t="shared" si="11"/>
        <v>0</v>
      </c>
      <c r="X34" s="43"/>
      <c r="Y34" s="43"/>
      <c r="Z34" s="23"/>
      <c r="AC34" s="112">
        <f t="shared" si="2"/>
        <v>0</v>
      </c>
      <c r="AE34" s="17">
        <f t="shared" si="3"/>
        <v>0</v>
      </c>
      <c r="AF34" s="43">
        <f t="shared" si="12"/>
        <v>0</v>
      </c>
      <c r="AG34" s="32">
        <f t="shared" si="4"/>
        <v>0</v>
      </c>
      <c r="AH34" s="43">
        <f t="shared" si="5"/>
        <v>150</v>
      </c>
      <c r="AI34" s="32"/>
      <c r="AJ34" s="32"/>
      <c r="AK34" s="32">
        <f t="shared" si="6"/>
        <v>150</v>
      </c>
      <c r="AL34" s="32"/>
    </row>
    <row r="35" spans="1:38" s="17" customFormat="1" x14ac:dyDescent="0.25">
      <c r="A35" s="36"/>
      <c r="B35" s="37"/>
      <c r="C35" s="38"/>
      <c r="D35" s="39"/>
      <c r="E35" s="37"/>
      <c r="F35" s="32"/>
      <c r="G35" s="32"/>
      <c r="H35" s="32"/>
      <c r="J35" s="32"/>
      <c r="K35" s="32">
        <f t="shared" si="0"/>
        <v>0</v>
      </c>
      <c r="L35" s="32"/>
      <c r="M35" s="32"/>
      <c r="N35" s="32">
        <f t="shared" si="10"/>
        <v>0</v>
      </c>
      <c r="O35" s="32"/>
      <c r="P35" s="32"/>
      <c r="Q35" s="32">
        <f t="shared" si="1"/>
        <v>0</v>
      </c>
      <c r="R35" s="32"/>
      <c r="S35" s="32"/>
      <c r="T35" s="32"/>
      <c r="U35" s="32"/>
      <c r="V35" s="32"/>
      <c r="W35" s="32">
        <f t="shared" si="11"/>
        <v>0</v>
      </c>
      <c r="X35" s="43"/>
      <c r="Y35" s="43"/>
      <c r="Z35" s="23"/>
      <c r="AC35" s="112">
        <f t="shared" si="2"/>
        <v>0</v>
      </c>
      <c r="AE35" s="17">
        <f t="shared" si="3"/>
        <v>0</v>
      </c>
      <c r="AF35" s="43">
        <f t="shared" si="12"/>
        <v>0</v>
      </c>
      <c r="AG35" s="32">
        <f t="shared" si="4"/>
        <v>0</v>
      </c>
      <c r="AH35" s="43">
        <f t="shared" si="5"/>
        <v>150</v>
      </c>
      <c r="AI35" s="32"/>
      <c r="AJ35" s="32"/>
      <c r="AK35" s="32">
        <f t="shared" si="6"/>
        <v>150</v>
      </c>
      <c r="AL35" s="32"/>
    </row>
    <row r="36" spans="1:38" s="17" customFormat="1" x14ac:dyDescent="0.25">
      <c r="A36" s="36"/>
      <c r="B36" s="37"/>
      <c r="C36" s="36"/>
      <c r="D36" s="37"/>
      <c r="E36" s="36"/>
      <c r="F36" s="32"/>
      <c r="G36" s="32"/>
      <c r="H36" s="32"/>
      <c r="J36" s="32"/>
      <c r="K36" s="32">
        <f t="shared" si="0"/>
        <v>0</v>
      </c>
      <c r="L36" s="32"/>
      <c r="M36" s="32"/>
      <c r="N36" s="32">
        <f t="shared" si="10"/>
        <v>0</v>
      </c>
      <c r="O36" s="32"/>
      <c r="P36" s="32"/>
      <c r="Q36" s="32">
        <f t="shared" si="1"/>
        <v>0</v>
      </c>
      <c r="R36" s="32"/>
      <c r="S36" s="32"/>
      <c r="T36" s="32"/>
      <c r="U36" s="32"/>
      <c r="V36" s="32"/>
      <c r="W36" s="32">
        <f t="shared" si="11"/>
        <v>0</v>
      </c>
      <c r="X36" s="43"/>
      <c r="Y36" s="43"/>
      <c r="Z36" s="23"/>
      <c r="AC36" s="112">
        <f t="shared" si="2"/>
        <v>0</v>
      </c>
      <c r="AE36" s="17">
        <f t="shared" si="3"/>
        <v>0</v>
      </c>
      <c r="AF36" s="43">
        <f t="shared" si="12"/>
        <v>0</v>
      </c>
      <c r="AG36" s="32">
        <f t="shared" si="4"/>
        <v>0</v>
      </c>
      <c r="AH36" s="43">
        <f t="shared" si="5"/>
        <v>150</v>
      </c>
      <c r="AI36" s="32"/>
      <c r="AJ36" s="32"/>
      <c r="AK36" s="32">
        <f t="shared" si="6"/>
        <v>150</v>
      </c>
      <c r="AL36" s="32"/>
    </row>
    <row r="37" spans="1:38" s="17" customFormat="1" x14ac:dyDescent="0.25">
      <c r="A37" s="36"/>
      <c r="B37" s="37"/>
      <c r="C37" s="38"/>
      <c r="D37" s="39"/>
      <c r="E37" s="36"/>
      <c r="F37" s="32"/>
      <c r="G37" s="32"/>
      <c r="H37" s="32"/>
      <c r="J37" s="32"/>
      <c r="K37" s="32">
        <f t="shared" si="0"/>
        <v>0</v>
      </c>
      <c r="L37" s="32"/>
      <c r="M37" s="32"/>
      <c r="N37" s="32">
        <f t="shared" si="10"/>
        <v>0</v>
      </c>
      <c r="O37" s="32"/>
      <c r="P37" s="32"/>
      <c r="Q37" s="32">
        <f t="shared" si="1"/>
        <v>0</v>
      </c>
      <c r="R37" s="32"/>
      <c r="S37" s="32"/>
      <c r="T37" s="32"/>
      <c r="U37" s="32"/>
      <c r="V37" s="32"/>
      <c r="W37" s="32">
        <f t="shared" si="11"/>
        <v>0</v>
      </c>
      <c r="X37" s="43"/>
      <c r="Y37" s="43"/>
      <c r="Z37" s="23"/>
      <c r="AC37" s="112">
        <f t="shared" si="2"/>
        <v>0</v>
      </c>
      <c r="AE37" s="17">
        <f t="shared" si="3"/>
        <v>0</v>
      </c>
      <c r="AF37" s="43">
        <f t="shared" si="12"/>
        <v>0</v>
      </c>
      <c r="AG37" s="32">
        <f t="shared" si="4"/>
        <v>0</v>
      </c>
      <c r="AH37" s="43">
        <f t="shared" si="5"/>
        <v>150</v>
      </c>
      <c r="AI37" s="32"/>
      <c r="AJ37" s="32"/>
      <c r="AK37" s="32">
        <f t="shared" si="6"/>
        <v>150</v>
      </c>
      <c r="AL37" s="32"/>
    </row>
    <row r="38" spans="1:38" s="17" customFormat="1" x14ac:dyDescent="0.25">
      <c r="A38" s="36"/>
      <c r="B38" s="37"/>
      <c r="C38" s="36"/>
      <c r="D38" s="36"/>
      <c r="E38" s="37"/>
      <c r="F38" s="32"/>
      <c r="G38" s="32"/>
      <c r="H38" s="32"/>
      <c r="J38" s="32"/>
      <c r="K38" s="32">
        <f t="shared" si="0"/>
        <v>0</v>
      </c>
      <c r="L38" s="32"/>
      <c r="M38" s="32"/>
      <c r="N38" s="32">
        <f t="shared" si="10"/>
        <v>0</v>
      </c>
      <c r="O38" s="32"/>
      <c r="P38" s="32"/>
      <c r="Q38" s="32">
        <f t="shared" si="1"/>
        <v>0</v>
      </c>
      <c r="R38" s="32"/>
      <c r="S38" s="32"/>
      <c r="T38" s="32"/>
      <c r="U38" s="32"/>
      <c r="V38" s="32"/>
      <c r="W38" s="32">
        <f t="shared" si="11"/>
        <v>0</v>
      </c>
      <c r="X38" s="43"/>
      <c r="Y38" s="43"/>
      <c r="Z38" s="23"/>
      <c r="AC38" s="112">
        <f t="shared" si="2"/>
        <v>0</v>
      </c>
      <c r="AE38" s="17">
        <f t="shared" si="3"/>
        <v>0</v>
      </c>
      <c r="AF38" s="43">
        <f t="shared" si="12"/>
        <v>0</v>
      </c>
      <c r="AG38" s="32">
        <f t="shared" si="4"/>
        <v>0</v>
      </c>
      <c r="AH38" s="43">
        <f t="shared" si="5"/>
        <v>150</v>
      </c>
      <c r="AI38" s="32"/>
      <c r="AJ38" s="32"/>
      <c r="AK38" s="32">
        <f t="shared" si="6"/>
        <v>150</v>
      </c>
      <c r="AL38" s="32"/>
    </row>
    <row r="39" spans="1:38" s="17" customFormat="1" x14ac:dyDescent="0.25">
      <c r="A39" s="36"/>
      <c r="B39" s="37"/>
      <c r="C39" s="36"/>
      <c r="D39" s="36"/>
      <c r="E39" s="36"/>
      <c r="F39" s="32"/>
      <c r="G39" s="32"/>
      <c r="H39" s="32"/>
      <c r="J39" s="32"/>
      <c r="K39" s="32">
        <f t="shared" si="0"/>
        <v>0</v>
      </c>
      <c r="L39" s="32"/>
      <c r="M39" s="32"/>
      <c r="N39" s="32">
        <f t="shared" si="10"/>
        <v>0</v>
      </c>
      <c r="O39" s="32"/>
      <c r="P39" s="32"/>
      <c r="Q39" s="32">
        <f t="shared" si="1"/>
        <v>0</v>
      </c>
      <c r="R39" s="32"/>
      <c r="S39" s="32"/>
      <c r="T39" s="32"/>
      <c r="U39" s="32"/>
      <c r="V39" s="32"/>
      <c r="W39" s="32">
        <f t="shared" si="11"/>
        <v>0</v>
      </c>
      <c r="X39" s="43"/>
      <c r="Y39" s="43"/>
      <c r="Z39" s="23"/>
      <c r="AC39" s="112">
        <f t="shared" si="2"/>
        <v>0</v>
      </c>
      <c r="AE39" s="17">
        <f t="shared" si="3"/>
        <v>0</v>
      </c>
      <c r="AF39" s="43">
        <f t="shared" si="12"/>
        <v>0</v>
      </c>
      <c r="AG39" s="32">
        <f t="shared" si="4"/>
        <v>0</v>
      </c>
      <c r="AH39" s="43">
        <f t="shared" si="5"/>
        <v>150</v>
      </c>
      <c r="AI39" s="32"/>
      <c r="AJ39" s="32"/>
      <c r="AK39" s="32">
        <f t="shared" si="6"/>
        <v>150</v>
      </c>
      <c r="AL39" s="32"/>
    </row>
    <row r="40" spans="1:38" s="17" customFormat="1" x14ac:dyDescent="0.25">
      <c r="A40" s="36"/>
      <c r="B40" s="37"/>
      <c r="C40" s="36"/>
      <c r="D40" s="39"/>
      <c r="E40" s="37"/>
      <c r="F40" s="32"/>
      <c r="G40" s="32"/>
      <c r="H40" s="32"/>
      <c r="J40" s="32"/>
      <c r="K40" s="32">
        <f t="shared" si="0"/>
        <v>0</v>
      </c>
      <c r="L40" s="32"/>
      <c r="M40" s="32"/>
      <c r="N40" s="32">
        <f t="shared" si="10"/>
        <v>0</v>
      </c>
      <c r="O40" s="32"/>
      <c r="P40" s="32"/>
      <c r="Q40" s="32">
        <f t="shared" si="1"/>
        <v>0</v>
      </c>
      <c r="R40" s="32"/>
      <c r="S40" s="32"/>
      <c r="T40" s="32"/>
      <c r="U40" s="32"/>
      <c r="V40" s="32"/>
      <c r="W40" s="32">
        <f t="shared" si="11"/>
        <v>0</v>
      </c>
      <c r="X40" s="43"/>
      <c r="Y40" s="43"/>
      <c r="Z40" s="23"/>
      <c r="AC40" s="112">
        <f t="shared" si="2"/>
        <v>0</v>
      </c>
      <c r="AE40" s="17">
        <f t="shared" si="3"/>
        <v>0</v>
      </c>
      <c r="AF40" s="43">
        <f t="shared" si="12"/>
        <v>0</v>
      </c>
      <c r="AG40" s="32">
        <f t="shared" si="4"/>
        <v>0</v>
      </c>
      <c r="AH40" s="43">
        <f t="shared" si="5"/>
        <v>150</v>
      </c>
      <c r="AI40" s="32"/>
      <c r="AJ40" s="32"/>
      <c r="AK40" s="32">
        <f t="shared" si="6"/>
        <v>150</v>
      </c>
      <c r="AL40" s="32"/>
    </row>
    <row r="41" spans="1:38" s="17" customFormat="1" x14ac:dyDescent="0.25">
      <c r="A41" s="40"/>
      <c r="B41" s="16"/>
      <c r="F41" s="32"/>
      <c r="G41" s="32"/>
      <c r="H41" s="32"/>
      <c r="J41" s="32"/>
      <c r="K41" s="32">
        <f t="shared" si="0"/>
        <v>0</v>
      </c>
      <c r="L41" s="32"/>
      <c r="M41" s="32"/>
      <c r="N41" s="32">
        <f t="shared" si="10"/>
        <v>0</v>
      </c>
      <c r="O41" s="32"/>
      <c r="P41" s="32"/>
      <c r="Q41" s="32">
        <f t="shared" si="1"/>
        <v>0</v>
      </c>
      <c r="R41" s="32"/>
      <c r="S41" s="32"/>
      <c r="T41" s="32"/>
      <c r="U41" s="32"/>
      <c r="V41" s="32"/>
      <c r="W41" s="32">
        <f t="shared" si="11"/>
        <v>0</v>
      </c>
      <c r="X41" s="43"/>
      <c r="Y41" s="43"/>
      <c r="Z41" s="23"/>
      <c r="AC41" s="112">
        <f t="shared" si="2"/>
        <v>0</v>
      </c>
      <c r="AE41" s="17">
        <f t="shared" si="3"/>
        <v>0</v>
      </c>
      <c r="AF41" s="43">
        <f t="shared" si="12"/>
        <v>0</v>
      </c>
      <c r="AG41" s="32">
        <f t="shared" si="4"/>
        <v>0</v>
      </c>
      <c r="AH41" s="43">
        <f t="shared" si="5"/>
        <v>150</v>
      </c>
      <c r="AI41" s="32"/>
      <c r="AJ41" s="32"/>
      <c r="AK41" s="32">
        <f t="shared" si="6"/>
        <v>150</v>
      </c>
      <c r="AL41" s="32"/>
    </row>
    <row r="42" spans="1:38" s="17" customFormat="1" x14ac:dyDescent="0.25">
      <c r="F42" s="32"/>
      <c r="G42" s="32"/>
      <c r="H42" s="32"/>
      <c r="J42" s="32"/>
      <c r="K42" s="32">
        <f t="shared" si="0"/>
        <v>0</v>
      </c>
      <c r="L42" s="32"/>
      <c r="M42" s="32"/>
      <c r="N42" s="32">
        <f t="shared" si="10"/>
        <v>0</v>
      </c>
      <c r="O42" s="32"/>
      <c r="P42" s="32"/>
      <c r="Q42" s="32">
        <f t="shared" si="1"/>
        <v>0</v>
      </c>
      <c r="R42" s="32"/>
      <c r="S42" s="32"/>
      <c r="T42" s="32"/>
      <c r="U42" s="32"/>
      <c r="V42" s="32"/>
      <c r="W42" s="32">
        <f t="shared" si="11"/>
        <v>0</v>
      </c>
      <c r="X42" s="43"/>
      <c r="Y42" s="43"/>
      <c r="Z42" s="23"/>
      <c r="AC42" s="112">
        <f t="shared" si="2"/>
        <v>0</v>
      </c>
      <c r="AE42" s="17">
        <f t="shared" si="3"/>
        <v>0</v>
      </c>
      <c r="AF42" s="43">
        <f t="shared" si="12"/>
        <v>0</v>
      </c>
      <c r="AG42" s="32">
        <f t="shared" si="4"/>
        <v>0</v>
      </c>
      <c r="AH42" s="43">
        <f t="shared" si="5"/>
        <v>150</v>
      </c>
      <c r="AI42" s="32"/>
      <c r="AJ42" s="32"/>
      <c r="AK42" s="32">
        <f t="shared" si="6"/>
        <v>150</v>
      </c>
      <c r="AL42" s="32"/>
    </row>
    <row r="43" spans="1:38" s="17" customFormat="1" x14ac:dyDescent="0.25">
      <c r="F43" s="32"/>
      <c r="G43" s="32"/>
      <c r="H43" s="32"/>
      <c r="J43" s="32"/>
      <c r="K43" s="32">
        <f t="shared" si="0"/>
        <v>0</v>
      </c>
      <c r="L43" s="32"/>
      <c r="M43" s="32"/>
      <c r="N43" s="32">
        <f t="shared" si="10"/>
        <v>0</v>
      </c>
      <c r="O43" s="32"/>
      <c r="P43" s="32"/>
      <c r="Q43" s="32">
        <f t="shared" si="1"/>
        <v>0</v>
      </c>
      <c r="R43" s="32"/>
      <c r="S43" s="32"/>
      <c r="T43" s="32"/>
      <c r="U43" s="32"/>
      <c r="V43" s="32"/>
      <c r="W43" s="32">
        <f t="shared" si="11"/>
        <v>0</v>
      </c>
      <c r="X43" s="43"/>
      <c r="Y43" s="43"/>
      <c r="Z43" s="23"/>
      <c r="AC43" s="112">
        <f t="shared" si="2"/>
        <v>0</v>
      </c>
      <c r="AE43" s="17">
        <f t="shared" si="3"/>
        <v>0</v>
      </c>
      <c r="AF43" s="43">
        <f t="shared" si="12"/>
        <v>0</v>
      </c>
      <c r="AG43" s="32">
        <f t="shared" si="4"/>
        <v>0</v>
      </c>
      <c r="AH43" s="43">
        <f t="shared" si="5"/>
        <v>150</v>
      </c>
      <c r="AI43" s="32"/>
      <c r="AJ43" s="32"/>
      <c r="AK43" s="32">
        <f t="shared" si="6"/>
        <v>150</v>
      </c>
      <c r="AL43" s="32"/>
    </row>
    <row r="44" spans="1:38" s="17" customFormat="1" x14ac:dyDescent="0.25">
      <c r="F44" s="32"/>
      <c r="G44" s="32"/>
      <c r="H44" s="32"/>
      <c r="J44" s="32"/>
      <c r="K44" s="32">
        <f t="shared" si="0"/>
        <v>0</v>
      </c>
      <c r="L44" s="32"/>
      <c r="M44" s="32"/>
      <c r="N44" s="32">
        <f t="shared" si="10"/>
        <v>0</v>
      </c>
      <c r="O44" s="32"/>
      <c r="P44" s="32"/>
      <c r="Q44" s="32">
        <f t="shared" si="1"/>
        <v>0</v>
      </c>
      <c r="R44" s="32"/>
      <c r="S44" s="32"/>
      <c r="T44" s="32"/>
      <c r="U44" s="32"/>
      <c r="V44" s="32"/>
      <c r="W44" s="32">
        <f t="shared" si="11"/>
        <v>0</v>
      </c>
      <c r="X44" s="43"/>
      <c r="Y44" s="43"/>
      <c r="Z44" s="23"/>
      <c r="AC44" s="112">
        <f t="shared" si="2"/>
        <v>0</v>
      </c>
      <c r="AE44" s="17">
        <f t="shared" si="3"/>
        <v>0</v>
      </c>
      <c r="AF44" s="43">
        <f t="shared" si="12"/>
        <v>0</v>
      </c>
      <c r="AG44" s="32">
        <f t="shared" si="4"/>
        <v>0</v>
      </c>
      <c r="AH44" s="43">
        <f t="shared" si="5"/>
        <v>150</v>
      </c>
      <c r="AI44" s="32"/>
      <c r="AJ44" s="32"/>
      <c r="AK44" s="32">
        <f t="shared" si="6"/>
        <v>150</v>
      </c>
      <c r="AL44" s="32"/>
    </row>
    <row r="45" spans="1:38" s="17" customFormat="1" x14ac:dyDescent="0.25">
      <c r="F45" s="32"/>
      <c r="G45" s="32"/>
      <c r="H45" s="32"/>
      <c r="J45" s="32"/>
      <c r="K45" s="32">
        <f t="shared" si="0"/>
        <v>0</v>
      </c>
      <c r="L45" s="32"/>
      <c r="M45" s="32"/>
      <c r="N45" s="32">
        <f t="shared" si="10"/>
        <v>0</v>
      </c>
      <c r="O45" s="32"/>
      <c r="P45" s="32"/>
      <c r="Q45" s="32">
        <f t="shared" si="1"/>
        <v>0</v>
      </c>
      <c r="R45" s="32"/>
      <c r="S45" s="32"/>
      <c r="T45" s="32"/>
      <c r="U45" s="32"/>
      <c r="V45" s="32"/>
      <c r="W45" s="32">
        <f t="shared" si="11"/>
        <v>0</v>
      </c>
      <c r="X45" s="43"/>
      <c r="Y45" s="43"/>
      <c r="Z45" s="23"/>
      <c r="AC45" s="112">
        <f t="shared" si="2"/>
        <v>0</v>
      </c>
      <c r="AE45" s="17">
        <f t="shared" si="3"/>
        <v>0</v>
      </c>
      <c r="AF45" s="43">
        <f t="shared" si="12"/>
        <v>0</v>
      </c>
      <c r="AG45" s="32">
        <f t="shared" si="4"/>
        <v>0</v>
      </c>
      <c r="AH45" s="43">
        <f t="shared" si="5"/>
        <v>150</v>
      </c>
      <c r="AI45" s="32"/>
      <c r="AJ45" s="32"/>
      <c r="AK45" s="32">
        <f t="shared" si="6"/>
        <v>150</v>
      </c>
      <c r="AL45" s="32"/>
    </row>
    <row r="46" spans="1:38" s="17" customFormat="1" x14ac:dyDescent="0.25">
      <c r="F46" s="32"/>
      <c r="G46" s="32"/>
      <c r="H46" s="32"/>
      <c r="J46" s="32"/>
      <c r="K46" s="32">
        <f t="shared" si="0"/>
        <v>0</v>
      </c>
      <c r="L46" s="32"/>
      <c r="M46" s="32"/>
      <c r="N46" s="32">
        <f t="shared" si="10"/>
        <v>0</v>
      </c>
      <c r="O46" s="32"/>
      <c r="P46" s="32"/>
      <c r="Q46" s="32">
        <f t="shared" si="1"/>
        <v>0</v>
      </c>
      <c r="R46" s="32"/>
      <c r="S46" s="32"/>
      <c r="T46" s="32"/>
      <c r="U46" s="32"/>
      <c r="V46" s="32"/>
      <c r="W46" s="32">
        <f t="shared" si="11"/>
        <v>0</v>
      </c>
      <c r="X46" s="43"/>
      <c r="Y46" s="43"/>
      <c r="Z46" s="23"/>
      <c r="AC46" s="112">
        <f t="shared" si="2"/>
        <v>0</v>
      </c>
      <c r="AE46" s="17">
        <f t="shared" si="3"/>
        <v>0</v>
      </c>
      <c r="AF46" s="43">
        <f t="shared" si="12"/>
        <v>0</v>
      </c>
      <c r="AG46" s="32">
        <f t="shared" si="4"/>
        <v>0</v>
      </c>
      <c r="AH46" s="43">
        <f t="shared" si="5"/>
        <v>150</v>
      </c>
      <c r="AI46" s="32"/>
      <c r="AJ46" s="32"/>
      <c r="AK46" s="32">
        <f t="shared" si="6"/>
        <v>150</v>
      </c>
      <c r="AL46" s="32"/>
    </row>
    <row r="47" spans="1:38" s="17" customFormat="1" x14ac:dyDescent="0.25">
      <c r="F47" s="32"/>
      <c r="G47" s="32"/>
      <c r="H47" s="32"/>
      <c r="J47" s="32"/>
      <c r="K47" s="32">
        <f t="shared" si="0"/>
        <v>0</v>
      </c>
      <c r="L47" s="32"/>
      <c r="M47" s="32"/>
      <c r="N47" s="32">
        <f t="shared" si="10"/>
        <v>0</v>
      </c>
      <c r="O47" s="32"/>
      <c r="P47" s="32"/>
      <c r="Q47" s="32">
        <f t="shared" si="1"/>
        <v>0</v>
      </c>
      <c r="R47" s="32"/>
      <c r="S47" s="32"/>
      <c r="T47" s="32"/>
      <c r="U47" s="32"/>
      <c r="V47" s="32"/>
      <c r="W47" s="32">
        <f t="shared" si="11"/>
        <v>0</v>
      </c>
      <c r="X47" s="43"/>
      <c r="Y47" s="43"/>
      <c r="Z47" s="23"/>
      <c r="AC47" s="112">
        <f t="shared" si="2"/>
        <v>0</v>
      </c>
      <c r="AE47" s="17">
        <f t="shared" si="3"/>
        <v>0</v>
      </c>
      <c r="AF47" s="43">
        <f t="shared" si="12"/>
        <v>0</v>
      </c>
      <c r="AG47" s="32">
        <f t="shared" si="4"/>
        <v>0</v>
      </c>
      <c r="AH47" s="43">
        <f t="shared" si="5"/>
        <v>150</v>
      </c>
      <c r="AI47" s="32"/>
      <c r="AJ47" s="32"/>
      <c r="AK47" s="32">
        <f t="shared" si="6"/>
        <v>150</v>
      </c>
      <c r="AL47" s="32"/>
    </row>
    <row r="48" spans="1:38" s="17" customFormat="1" x14ac:dyDescent="0.25">
      <c r="F48" s="32"/>
      <c r="G48" s="32"/>
      <c r="H48" s="32"/>
      <c r="J48" s="32"/>
      <c r="K48" s="32">
        <f t="shared" si="0"/>
        <v>0</v>
      </c>
      <c r="L48" s="32"/>
      <c r="M48" s="32"/>
      <c r="N48" s="32">
        <f t="shared" si="10"/>
        <v>0</v>
      </c>
      <c r="O48" s="32"/>
      <c r="P48" s="32"/>
      <c r="Q48" s="32">
        <f t="shared" si="1"/>
        <v>0</v>
      </c>
      <c r="R48" s="32"/>
      <c r="S48" s="32"/>
      <c r="T48" s="32"/>
      <c r="U48" s="32"/>
      <c r="V48" s="32"/>
      <c r="W48" s="32">
        <f t="shared" si="11"/>
        <v>0</v>
      </c>
      <c r="X48" s="43"/>
      <c r="Y48" s="43"/>
      <c r="Z48" s="23"/>
      <c r="AC48" s="112">
        <f t="shared" si="2"/>
        <v>0</v>
      </c>
      <c r="AE48" s="17">
        <f t="shared" si="3"/>
        <v>0</v>
      </c>
      <c r="AF48" s="43">
        <f t="shared" si="12"/>
        <v>0</v>
      </c>
      <c r="AG48" s="32">
        <f t="shared" si="4"/>
        <v>0</v>
      </c>
      <c r="AH48" s="43">
        <f t="shared" si="5"/>
        <v>150</v>
      </c>
      <c r="AI48" s="32"/>
      <c r="AJ48" s="32"/>
      <c r="AK48" s="32">
        <f t="shared" si="6"/>
        <v>150</v>
      </c>
      <c r="AL48" s="32"/>
    </row>
    <row r="49" spans="6:38" s="17" customFormat="1" x14ac:dyDescent="0.25">
      <c r="F49" s="32"/>
      <c r="G49" s="32"/>
      <c r="H49" s="32"/>
      <c r="J49" s="32"/>
      <c r="K49" s="32">
        <f t="shared" si="0"/>
        <v>0</v>
      </c>
      <c r="L49" s="32"/>
      <c r="M49" s="32"/>
      <c r="N49" s="32">
        <f t="shared" si="10"/>
        <v>0</v>
      </c>
      <c r="O49" s="32"/>
      <c r="P49" s="32"/>
      <c r="Q49" s="32">
        <f t="shared" si="1"/>
        <v>0</v>
      </c>
      <c r="R49" s="32"/>
      <c r="S49" s="32"/>
      <c r="T49" s="32"/>
      <c r="U49" s="32"/>
      <c r="V49" s="32"/>
      <c r="W49" s="32">
        <f t="shared" si="11"/>
        <v>0</v>
      </c>
      <c r="X49" s="43"/>
      <c r="Y49" s="43"/>
      <c r="Z49" s="23"/>
      <c r="AC49" s="112">
        <f t="shared" si="2"/>
        <v>0</v>
      </c>
      <c r="AE49" s="17">
        <f t="shared" si="3"/>
        <v>0</v>
      </c>
      <c r="AF49" s="43">
        <f t="shared" si="12"/>
        <v>0</v>
      </c>
      <c r="AG49" s="32">
        <f t="shared" si="4"/>
        <v>0</v>
      </c>
      <c r="AH49" s="43">
        <f t="shared" si="5"/>
        <v>150</v>
      </c>
      <c r="AI49" s="32"/>
      <c r="AJ49" s="32"/>
      <c r="AK49" s="32">
        <f t="shared" si="6"/>
        <v>150</v>
      </c>
      <c r="AL49" s="32"/>
    </row>
    <row r="50" spans="6:38" s="17" customFormat="1" x14ac:dyDescent="0.25">
      <c r="F50" s="32"/>
      <c r="G50" s="32"/>
      <c r="H50" s="32"/>
      <c r="J50" s="32"/>
      <c r="K50" s="32">
        <f t="shared" si="0"/>
        <v>0</v>
      </c>
      <c r="L50" s="32"/>
      <c r="M50" s="32"/>
      <c r="N50" s="32">
        <f t="shared" si="10"/>
        <v>0</v>
      </c>
      <c r="O50" s="32"/>
      <c r="P50" s="32"/>
      <c r="Q50" s="32">
        <f t="shared" si="1"/>
        <v>0</v>
      </c>
      <c r="R50" s="32"/>
      <c r="S50" s="32"/>
      <c r="T50" s="32"/>
      <c r="U50" s="32"/>
      <c r="V50" s="32"/>
      <c r="W50" s="32">
        <f t="shared" si="11"/>
        <v>0</v>
      </c>
      <c r="X50" s="43"/>
      <c r="Y50" s="43"/>
      <c r="Z50" s="23"/>
      <c r="AC50" s="112">
        <f t="shared" si="2"/>
        <v>0</v>
      </c>
      <c r="AE50" s="17">
        <f t="shared" si="3"/>
        <v>0</v>
      </c>
      <c r="AF50" s="43">
        <f t="shared" si="12"/>
        <v>0</v>
      </c>
      <c r="AG50" s="32">
        <f t="shared" si="4"/>
        <v>0</v>
      </c>
      <c r="AH50" s="43">
        <f t="shared" si="5"/>
        <v>150</v>
      </c>
      <c r="AI50" s="32"/>
      <c r="AJ50" s="32"/>
      <c r="AK50" s="32">
        <f t="shared" si="6"/>
        <v>150</v>
      </c>
      <c r="AL50" s="32"/>
    </row>
    <row r="51" spans="6:38" s="17" customFormat="1" x14ac:dyDescent="0.25">
      <c r="F51" s="32"/>
      <c r="G51" s="32"/>
      <c r="H51" s="32"/>
      <c r="J51" s="32"/>
      <c r="K51" s="32">
        <f t="shared" si="0"/>
        <v>0</v>
      </c>
      <c r="L51" s="32"/>
      <c r="M51" s="32"/>
      <c r="N51" s="32">
        <f t="shared" si="10"/>
        <v>0</v>
      </c>
      <c r="O51" s="32"/>
      <c r="P51" s="32"/>
      <c r="Q51" s="32">
        <f t="shared" si="1"/>
        <v>0</v>
      </c>
      <c r="R51" s="32"/>
      <c r="S51" s="32"/>
      <c r="T51" s="32"/>
      <c r="U51" s="32"/>
      <c r="V51" s="32"/>
      <c r="W51" s="32">
        <f t="shared" si="11"/>
        <v>0</v>
      </c>
      <c r="X51" s="43"/>
      <c r="Y51" s="43"/>
      <c r="Z51" s="23"/>
      <c r="AC51" s="112">
        <f t="shared" si="2"/>
        <v>0</v>
      </c>
      <c r="AE51" s="17">
        <f t="shared" si="3"/>
        <v>0</v>
      </c>
      <c r="AF51" s="43">
        <f t="shared" si="12"/>
        <v>0</v>
      </c>
      <c r="AG51" s="32">
        <f t="shared" si="4"/>
        <v>0</v>
      </c>
      <c r="AH51" s="43">
        <f t="shared" si="5"/>
        <v>150</v>
      </c>
      <c r="AI51" s="32"/>
      <c r="AJ51" s="32"/>
      <c r="AK51" s="32">
        <f t="shared" si="6"/>
        <v>150</v>
      </c>
      <c r="AL51" s="32"/>
    </row>
    <row r="52" spans="6:38" s="17" customFormat="1" x14ac:dyDescent="0.25">
      <c r="F52" s="32"/>
      <c r="G52" s="32"/>
      <c r="H52" s="32"/>
      <c r="J52" s="32"/>
      <c r="K52" s="32">
        <f t="shared" si="0"/>
        <v>0</v>
      </c>
      <c r="L52" s="32"/>
      <c r="M52" s="32"/>
      <c r="N52" s="32">
        <f t="shared" si="10"/>
        <v>0</v>
      </c>
      <c r="O52" s="32"/>
      <c r="P52" s="32"/>
      <c r="Q52" s="32">
        <f t="shared" si="1"/>
        <v>0</v>
      </c>
      <c r="R52" s="32"/>
      <c r="S52" s="32"/>
      <c r="T52" s="32"/>
      <c r="U52" s="32"/>
      <c r="V52" s="32"/>
      <c r="W52" s="32">
        <f t="shared" si="11"/>
        <v>0</v>
      </c>
      <c r="X52" s="43"/>
      <c r="Y52" s="43"/>
      <c r="Z52" s="23"/>
      <c r="AC52" s="112">
        <f t="shared" si="2"/>
        <v>0</v>
      </c>
      <c r="AE52" s="17">
        <f t="shared" si="3"/>
        <v>0</v>
      </c>
      <c r="AF52" s="43">
        <f t="shared" si="12"/>
        <v>0</v>
      </c>
      <c r="AG52" s="32">
        <f t="shared" si="4"/>
        <v>0</v>
      </c>
      <c r="AH52" s="43">
        <f t="shared" si="5"/>
        <v>150</v>
      </c>
      <c r="AI52" s="32"/>
      <c r="AJ52" s="32"/>
      <c r="AK52" s="32">
        <f t="shared" si="6"/>
        <v>150</v>
      </c>
      <c r="AL52" s="32"/>
    </row>
    <row r="53" spans="6:38" s="17" customFormat="1" x14ac:dyDescent="0.25">
      <c r="F53" s="32"/>
      <c r="G53" s="32"/>
      <c r="H53" s="32"/>
      <c r="J53" s="32"/>
      <c r="K53" s="32">
        <f t="shared" si="0"/>
        <v>0</v>
      </c>
      <c r="L53" s="32"/>
      <c r="M53" s="32"/>
      <c r="N53" s="32">
        <f t="shared" si="10"/>
        <v>0</v>
      </c>
      <c r="O53" s="32"/>
      <c r="P53" s="32"/>
      <c r="Q53" s="32">
        <f t="shared" si="1"/>
        <v>0</v>
      </c>
      <c r="R53" s="32"/>
      <c r="S53" s="32"/>
      <c r="T53" s="32"/>
      <c r="U53" s="32"/>
      <c r="V53" s="32"/>
      <c r="W53" s="32">
        <f t="shared" si="11"/>
        <v>0</v>
      </c>
      <c r="X53" s="43"/>
      <c r="Y53" s="43"/>
      <c r="Z53" s="23"/>
      <c r="AC53" s="112">
        <f t="shared" si="2"/>
        <v>0</v>
      </c>
      <c r="AE53" s="17">
        <f t="shared" si="3"/>
        <v>0</v>
      </c>
      <c r="AF53" s="43">
        <f t="shared" si="12"/>
        <v>0</v>
      </c>
      <c r="AG53" s="32">
        <f t="shared" si="4"/>
        <v>0</v>
      </c>
      <c r="AH53" s="43">
        <f t="shared" si="5"/>
        <v>150</v>
      </c>
      <c r="AI53" s="32"/>
      <c r="AJ53" s="32"/>
      <c r="AK53" s="32">
        <f t="shared" si="6"/>
        <v>150</v>
      </c>
      <c r="AL53" s="32"/>
    </row>
    <row r="54" spans="6:38" s="17" customFormat="1" x14ac:dyDescent="0.25">
      <c r="F54" s="32"/>
      <c r="G54" s="32"/>
      <c r="H54" s="32"/>
      <c r="J54" s="32"/>
      <c r="K54" s="32">
        <f t="shared" si="0"/>
        <v>0</v>
      </c>
      <c r="L54" s="32"/>
      <c r="M54" s="32"/>
      <c r="N54" s="32">
        <f t="shared" si="10"/>
        <v>0</v>
      </c>
      <c r="O54" s="32"/>
      <c r="P54" s="32"/>
      <c r="Q54" s="32">
        <f t="shared" si="1"/>
        <v>0</v>
      </c>
      <c r="R54" s="32"/>
      <c r="S54" s="32"/>
      <c r="T54" s="32"/>
      <c r="U54" s="32"/>
      <c r="V54" s="32"/>
      <c r="W54" s="32">
        <f t="shared" si="11"/>
        <v>0</v>
      </c>
      <c r="X54" s="43"/>
      <c r="Y54" s="43"/>
      <c r="Z54" s="23"/>
      <c r="AC54" s="112">
        <f t="shared" si="2"/>
        <v>0</v>
      </c>
      <c r="AE54" s="17">
        <f t="shared" si="3"/>
        <v>0</v>
      </c>
      <c r="AF54" s="43">
        <f t="shared" si="12"/>
        <v>0</v>
      </c>
      <c r="AG54" s="32">
        <f t="shared" si="4"/>
        <v>0</v>
      </c>
      <c r="AH54" s="43">
        <f t="shared" si="5"/>
        <v>150</v>
      </c>
      <c r="AI54" s="32"/>
      <c r="AJ54" s="32"/>
      <c r="AK54" s="32">
        <f t="shared" si="6"/>
        <v>150</v>
      </c>
      <c r="AL54" s="32"/>
    </row>
    <row r="55" spans="6:38" s="17" customFormat="1" x14ac:dyDescent="0.25">
      <c r="F55" s="32"/>
      <c r="G55" s="32"/>
      <c r="H55" s="32"/>
      <c r="J55" s="32"/>
      <c r="K55" s="32">
        <f t="shared" si="0"/>
        <v>0</v>
      </c>
      <c r="L55" s="32"/>
      <c r="M55" s="32"/>
      <c r="N55" s="32">
        <f t="shared" si="10"/>
        <v>0</v>
      </c>
      <c r="O55" s="32"/>
      <c r="P55" s="32"/>
      <c r="Q55" s="32">
        <f t="shared" si="1"/>
        <v>0</v>
      </c>
      <c r="R55" s="32"/>
      <c r="S55" s="32"/>
      <c r="T55" s="32"/>
      <c r="U55" s="32"/>
      <c r="V55" s="32"/>
      <c r="W55" s="32">
        <f t="shared" si="11"/>
        <v>0</v>
      </c>
      <c r="X55" s="43"/>
      <c r="Y55" s="43"/>
      <c r="Z55" s="23"/>
      <c r="AC55" s="112">
        <f t="shared" si="2"/>
        <v>0</v>
      </c>
      <c r="AE55" s="17">
        <f t="shared" si="3"/>
        <v>0</v>
      </c>
      <c r="AF55" s="43">
        <f t="shared" si="12"/>
        <v>0</v>
      </c>
      <c r="AG55" s="32">
        <f t="shared" si="4"/>
        <v>0</v>
      </c>
      <c r="AH55" s="43">
        <f t="shared" si="5"/>
        <v>150</v>
      </c>
      <c r="AI55" s="32"/>
      <c r="AJ55" s="32"/>
      <c r="AK55" s="32">
        <f t="shared" si="6"/>
        <v>150</v>
      </c>
      <c r="AL55" s="32"/>
    </row>
    <row r="56" spans="6:38" s="17" customFormat="1" x14ac:dyDescent="0.25">
      <c r="F56" s="32"/>
      <c r="G56" s="32"/>
      <c r="H56" s="32"/>
      <c r="J56" s="32"/>
      <c r="K56" s="32">
        <f t="shared" si="0"/>
        <v>0</v>
      </c>
      <c r="L56" s="32"/>
      <c r="M56" s="32"/>
      <c r="N56" s="32">
        <f t="shared" si="10"/>
        <v>0</v>
      </c>
      <c r="O56" s="32"/>
      <c r="P56" s="32"/>
      <c r="Q56" s="32">
        <f t="shared" si="1"/>
        <v>0</v>
      </c>
      <c r="R56" s="32"/>
      <c r="S56" s="32"/>
      <c r="T56" s="32"/>
      <c r="U56" s="32"/>
      <c r="V56" s="32"/>
      <c r="W56" s="32">
        <f t="shared" si="11"/>
        <v>0</v>
      </c>
      <c r="X56" s="43"/>
      <c r="Y56" s="43"/>
      <c r="Z56" s="23"/>
      <c r="AC56" s="112">
        <f t="shared" si="2"/>
        <v>0</v>
      </c>
      <c r="AE56" s="17">
        <f t="shared" si="3"/>
        <v>0</v>
      </c>
      <c r="AF56" s="43">
        <f t="shared" si="12"/>
        <v>0</v>
      </c>
      <c r="AG56" s="32">
        <f t="shared" si="4"/>
        <v>0</v>
      </c>
      <c r="AH56" s="43">
        <f t="shared" si="5"/>
        <v>150</v>
      </c>
      <c r="AI56" s="32"/>
      <c r="AJ56" s="32"/>
      <c r="AK56" s="32">
        <f t="shared" si="6"/>
        <v>150</v>
      </c>
      <c r="AL56" s="32"/>
    </row>
    <row r="57" spans="6:38" s="17" customFormat="1" x14ac:dyDescent="0.25">
      <c r="F57" s="32"/>
      <c r="G57" s="32"/>
      <c r="H57" s="32"/>
      <c r="J57" s="32"/>
      <c r="K57" s="32">
        <f t="shared" si="0"/>
        <v>0</v>
      </c>
      <c r="L57" s="32"/>
      <c r="M57" s="32"/>
      <c r="N57" s="32">
        <f t="shared" ref="N57:N88" si="13">M57*2</f>
        <v>0</v>
      </c>
      <c r="O57" s="32"/>
      <c r="P57" s="32"/>
      <c r="Q57" s="32">
        <f t="shared" si="1"/>
        <v>0</v>
      </c>
      <c r="R57" s="32"/>
      <c r="S57" s="32"/>
      <c r="T57" s="32"/>
      <c r="U57" s="32"/>
      <c r="V57" s="32"/>
      <c r="W57" s="32">
        <f t="shared" ref="W57:W88" si="14">V57*2</f>
        <v>0</v>
      </c>
      <c r="X57" s="43"/>
      <c r="Y57" s="43"/>
      <c r="Z57" s="23"/>
      <c r="AC57" s="112">
        <f t="shared" si="2"/>
        <v>0</v>
      </c>
      <c r="AE57" s="17">
        <f t="shared" si="3"/>
        <v>0</v>
      </c>
      <c r="AF57" s="43">
        <f t="shared" ref="AF57:AF88" si="15">F57+G57+H57+I57+K57+L57+N57+O57+Q57+R57+S57+T57+U57+W57+X57+Y57+Z57+AA57+AC57+AE57</f>
        <v>0</v>
      </c>
      <c r="AG57" s="32">
        <f t="shared" si="4"/>
        <v>0</v>
      </c>
      <c r="AH57" s="43">
        <f t="shared" si="5"/>
        <v>150</v>
      </c>
      <c r="AI57" s="32"/>
      <c r="AJ57" s="32"/>
      <c r="AK57" s="32">
        <f t="shared" si="6"/>
        <v>150</v>
      </c>
      <c r="AL57" s="32"/>
    </row>
    <row r="58" spans="6:38" s="17" customFormat="1" x14ac:dyDescent="0.25">
      <c r="F58" s="32"/>
      <c r="G58" s="32"/>
      <c r="H58" s="32"/>
      <c r="J58" s="32"/>
      <c r="K58" s="32">
        <f t="shared" si="0"/>
        <v>0</v>
      </c>
      <c r="L58" s="32"/>
      <c r="M58" s="32"/>
      <c r="N58" s="32">
        <f t="shared" si="13"/>
        <v>0</v>
      </c>
      <c r="O58" s="32"/>
      <c r="P58" s="32"/>
      <c r="Q58" s="32">
        <f t="shared" si="1"/>
        <v>0</v>
      </c>
      <c r="R58" s="32"/>
      <c r="S58" s="32"/>
      <c r="T58" s="32"/>
      <c r="U58" s="32"/>
      <c r="V58" s="32"/>
      <c r="W58" s="32">
        <f t="shared" si="14"/>
        <v>0</v>
      </c>
      <c r="X58" s="43"/>
      <c r="Y58" s="43"/>
      <c r="Z58" s="23"/>
      <c r="AC58" s="112">
        <f t="shared" si="2"/>
        <v>0</v>
      </c>
      <c r="AE58" s="17">
        <f t="shared" si="3"/>
        <v>0</v>
      </c>
      <c r="AF58" s="43">
        <f t="shared" si="15"/>
        <v>0</v>
      </c>
      <c r="AG58" s="32">
        <f t="shared" si="4"/>
        <v>0</v>
      </c>
      <c r="AH58" s="43">
        <f t="shared" si="5"/>
        <v>150</v>
      </c>
      <c r="AI58" s="32"/>
      <c r="AJ58" s="32"/>
      <c r="AK58" s="32">
        <f t="shared" si="6"/>
        <v>150</v>
      </c>
      <c r="AL58" s="32"/>
    </row>
    <row r="59" spans="6:38" s="17" customFormat="1" x14ac:dyDescent="0.25">
      <c r="F59" s="32"/>
      <c r="G59" s="32"/>
      <c r="H59" s="32"/>
      <c r="J59" s="32"/>
      <c r="K59" s="32">
        <f t="shared" si="0"/>
        <v>0</v>
      </c>
      <c r="L59" s="32"/>
      <c r="M59" s="32"/>
      <c r="N59" s="32">
        <f t="shared" si="13"/>
        <v>0</v>
      </c>
      <c r="O59" s="32"/>
      <c r="P59" s="32"/>
      <c r="Q59" s="32">
        <f t="shared" si="1"/>
        <v>0</v>
      </c>
      <c r="R59" s="32"/>
      <c r="S59" s="32"/>
      <c r="T59" s="32"/>
      <c r="U59" s="32"/>
      <c r="V59" s="32"/>
      <c r="W59" s="32">
        <f t="shared" si="14"/>
        <v>0</v>
      </c>
      <c r="X59" s="43"/>
      <c r="Y59" s="43"/>
      <c r="Z59" s="23"/>
      <c r="AC59" s="112">
        <f t="shared" si="2"/>
        <v>0</v>
      </c>
      <c r="AE59" s="17">
        <f t="shared" si="3"/>
        <v>0</v>
      </c>
      <c r="AF59" s="43">
        <f t="shared" si="15"/>
        <v>0</v>
      </c>
      <c r="AG59" s="32">
        <f t="shared" si="4"/>
        <v>0</v>
      </c>
      <c r="AH59" s="43">
        <f t="shared" si="5"/>
        <v>150</v>
      </c>
      <c r="AI59" s="32"/>
      <c r="AJ59" s="32"/>
      <c r="AK59" s="32">
        <f t="shared" si="6"/>
        <v>150</v>
      </c>
      <c r="AL59" s="32"/>
    </row>
    <row r="60" spans="6:38" s="17" customFormat="1" x14ac:dyDescent="0.25">
      <c r="F60" s="32"/>
      <c r="G60" s="32"/>
      <c r="H60" s="32"/>
      <c r="J60" s="32"/>
      <c r="K60" s="32">
        <f t="shared" si="0"/>
        <v>0</v>
      </c>
      <c r="L60" s="32"/>
      <c r="M60" s="32"/>
      <c r="N60" s="32">
        <f t="shared" si="13"/>
        <v>0</v>
      </c>
      <c r="O60" s="32"/>
      <c r="P60" s="32"/>
      <c r="Q60" s="32">
        <f t="shared" si="1"/>
        <v>0</v>
      </c>
      <c r="R60" s="32"/>
      <c r="S60" s="32"/>
      <c r="T60" s="32"/>
      <c r="U60" s="32"/>
      <c r="V60" s="32"/>
      <c r="W60" s="32">
        <f t="shared" si="14"/>
        <v>0</v>
      </c>
      <c r="X60" s="43"/>
      <c r="Y60" s="43"/>
      <c r="Z60" s="23"/>
      <c r="AC60" s="112">
        <f t="shared" si="2"/>
        <v>0</v>
      </c>
      <c r="AE60" s="17">
        <f t="shared" si="3"/>
        <v>0</v>
      </c>
      <c r="AF60" s="43">
        <f t="shared" si="15"/>
        <v>0</v>
      </c>
      <c r="AG60" s="32">
        <f t="shared" si="4"/>
        <v>0</v>
      </c>
      <c r="AH60" s="43">
        <f t="shared" si="5"/>
        <v>150</v>
      </c>
      <c r="AI60" s="32"/>
      <c r="AJ60" s="32"/>
      <c r="AK60" s="32">
        <f t="shared" si="6"/>
        <v>150</v>
      </c>
      <c r="AL60" s="32"/>
    </row>
    <row r="61" spans="6:38" s="17" customFormat="1" x14ac:dyDescent="0.25">
      <c r="F61" s="32"/>
      <c r="G61" s="32"/>
      <c r="H61" s="32"/>
      <c r="J61" s="32"/>
      <c r="K61" s="32">
        <f t="shared" si="0"/>
        <v>0</v>
      </c>
      <c r="L61" s="32"/>
      <c r="M61" s="32"/>
      <c r="N61" s="32">
        <f t="shared" si="13"/>
        <v>0</v>
      </c>
      <c r="O61" s="32"/>
      <c r="P61" s="32"/>
      <c r="Q61" s="32">
        <f t="shared" si="1"/>
        <v>0</v>
      </c>
      <c r="R61" s="32"/>
      <c r="S61" s="32"/>
      <c r="T61" s="32"/>
      <c r="U61" s="32"/>
      <c r="V61" s="32"/>
      <c r="W61" s="32">
        <f t="shared" si="14"/>
        <v>0</v>
      </c>
      <c r="X61" s="43"/>
      <c r="Y61" s="43"/>
      <c r="Z61" s="23"/>
      <c r="AC61" s="112">
        <f t="shared" si="2"/>
        <v>0</v>
      </c>
      <c r="AE61" s="17">
        <f t="shared" si="3"/>
        <v>0</v>
      </c>
      <c r="AF61" s="43">
        <f t="shared" si="15"/>
        <v>0</v>
      </c>
      <c r="AG61" s="32">
        <f t="shared" si="4"/>
        <v>0</v>
      </c>
      <c r="AH61" s="43">
        <f t="shared" si="5"/>
        <v>150</v>
      </c>
      <c r="AI61" s="32"/>
      <c r="AJ61" s="32"/>
      <c r="AK61" s="32">
        <f t="shared" si="6"/>
        <v>150</v>
      </c>
      <c r="AL61" s="32"/>
    </row>
    <row r="62" spans="6:38" s="17" customFormat="1" x14ac:dyDescent="0.25">
      <c r="F62" s="32"/>
      <c r="G62" s="32"/>
      <c r="H62" s="32"/>
      <c r="J62" s="32"/>
      <c r="K62" s="32">
        <f t="shared" si="0"/>
        <v>0</v>
      </c>
      <c r="L62" s="32"/>
      <c r="M62" s="32"/>
      <c r="N62" s="32">
        <f t="shared" si="13"/>
        <v>0</v>
      </c>
      <c r="O62" s="32"/>
      <c r="P62" s="32"/>
      <c r="Q62" s="32">
        <f t="shared" si="1"/>
        <v>0</v>
      </c>
      <c r="R62" s="32"/>
      <c r="S62" s="32"/>
      <c r="T62" s="32"/>
      <c r="U62" s="32"/>
      <c r="V62" s="32"/>
      <c r="W62" s="32">
        <f t="shared" si="14"/>
        <v>0</v>
      </c>
      <c r="X62" s="43"/>
      <c r="Y62" s="43"/>
      <c r="Z62" s="23"/>
      <c r="AC62" s="112">
        <f t="shared" si="2"/>
        <v>0</v>
      </c>
      <c r="AE62" s="17">
        <f t="shared" si="3"/>
        <v>0</v>
      </c>
      <c r="AF62" s="43">
        <f t="shared" si="15"/>
        <v>0</v>
      </c>
      <c r="AG62" s="32">
        <f t="shared" si="4"/>
        <v>0</v>
      </c>
      <c r="AH62" s="43">
        <f t="shared" si="5"/>
        <v>150</v>
      </c>
      <c r="AI62" s="32"/>
      <c r="AJ62" s="32"/>
      <c r="AK62" s="32">
        <f t="shared" si="6"/>
        <v>150</v>
      </c>
      <c r="AL62" s="32"/>
    </row>
    <row r="63" spans="6:38" s="17" customFormat="1" x14ac:dyDescent="0.25">
      <c r="F63" s="32"/>
      <c r="G63" s="32"/>
      <c r="H63" s="32"/>
      <c r="J63" s="32"/>
      <c r="K63" s="32">
        <f t="shared" si="0"/>
        <v>0</v>
      </c>
      <c r="L63" s="32"/>
      <c r="M63" s="32"/>
      <c r="N63" s="32">
        <f t="shared" si="13"/>
        <v>0</v>
      </c>
      <c r="O63" s="32"/>
      <c r="P63" s="32"/>
      <c r="Q63" s="32">
        <f t="shared" si="1"/>
        <v>0</v>
      </c>
      <c r="R63" s="32"/>
      <c r="S63" s="32"/>
      <c r="T63" s="32"/>
      <c r="U63" s="32"/>
      <c r="V63" s="32"/>
      <c r="W63" s="32">
        <f t="shared" si="14"/>
        <v>0</v>
      </c>
      <c r="X63" s="43"/>
      <c r="Y63" s="43"/>
      <c r="Z63" s="23"/>
      <c r="AC63" s="112">
        <f t="shared" si="2"/>
        <v>0</v>
      </c>
      <c r="AE63" s="17">
        <f t="shared" si="3"/>
        <v>0</v>
      </c>
      <c r="AF63" s="43">
        <f t="shared" si="15"/>
        <v>0</v>
      </c>
      <c r="AG63" s="32">
        <f t="shared" si="4"/>
        <v>0</v>
      </c>
      <c r="AH63" s="43">
        <f t="shared" si="5"/>
        <v>150</v>
      </c>
      <c r="AI63" s="32"/>
      <c r="AJ63" s="32"/>
      <c r="AK63" s="32">
        <f t="shared" si="6"/>
        <v>150</v>
      </c>
      <c r="AL63" s="32"/>
    </row>
    <row r="64" spans="6:38" s="17" customFormat="1" x14ac:dyDescent="0.25">
      <c r="F64" s="32"/>
      <c r="G64" s="32"/>
      <c r="H64" s="32"/>
      <c r="J64" s="32"/>
      <c r="K64" s="32">
        <f t="shared" si="0"/>
        <v>0</v>
      </c>
      <c r="L64" s="32"/>
      <c r="M64" s="32"/>
      <c r="N64" s="32">
        <f t="shared" si="13"/>
        <v>0</v>
      </c>
      <c r="O64" s="32"/>
      <c r="P64" s="32"/>
      <c r="Q64" s="32">
        <f t="shared" si="1"/>
        <v>0</v>
      </c>
      <c r="R64" s="32"/>
      <c r="S64" s="32"/>
      <c r="T64" s="32"/>
      <c r="U64" s="32"/>
      <c r="V64" s="32"/>
      <c r="W64" s="32">
        <f t="shared" si="14"/>
        <v>0</v>
      </c>
      <c r="X64" s="43"/>
      <c r="Y64" s="43"/>
      <c r="Z64" s="23"/>
      <c r="AC64" s="112">
        <f t="shared" si="2"/>
        <v>0</v>
      </c>
      <c r="AE64" s="17">
        <f t="shared" si="3"/>
        <v>0</v>
      </c>
      <c r="AF64" s="43">
        <f t="shared" si="15"/>
        <v>0</v>
      </c>
      <c r="AG64" s="32">
        <f t="shared" si="4"/>
        <v>0</v>
      </c>
      <c r="AH64" s="43">
        <f t="shared" si="5"/>
        <v>150</v>
      </c>
      <c r="AI64" s="32"/>
      <c r="AJ64" s="32"/>
      <c r="AK64" s="32">
        <f t="shared" si="6"/>
        <v>150</v>
      </c>
      <c r="AL64" s="32"/>
    </row>
    <row r="65" spans="6:38" s="17" customFormat="1" x14ac:dyDescent="0.25">
      <c r="F65" s="32"/>
      <c r="G65" s="32"/>
      <c r="H65" s="32"/>
      <c r="J65" s="32"/>
      <c r="K65" s="32">
        <f t="shared" si="0"/>
        <v>0</v>
      </c>
      <c r="L65" s="32"/>
      <c r="M65" s="32"/>
      <c r="N65" s="32">
        <f t="shared" si="13"/>
        <v>0</v>
      </c>
      <c r="O65" s="32"/>
      <c r="P65" s="32"/>
      <c r="Q65" s="32">
        <f t="shared" si="1"/>
        <v>0</v>
      </c>
      <c r="R65" s="32"/>
      <c r="S65" s="32"/>
      <c r="T65" s="32"/>
      <c r="U65" s="32"/>
      <c r="V65" s="32"/>
      <c r="W65" s="32">
        <f t="shared" si="14"/>
        <v>0</v>
      </c>
      <c r="X65" s="43"/>
      <c r="Y65" s="43"/>
      <c r="Z65" s="23"/>
      <c r="AC65" s="112">
        <f t="shared" si="2"/>
        <v>0</v>
      </c>
      <c r="AE65" s="17">
        <f t="shared" si="3"/>
        <v>0</v>
      </c>
      <c r="AF65" s="43">
        <f t="shared" si="15"/>
        <v>0</v>
      </c>
      <c r="AG65" s="32">
        <f t="shared" si="4"/>
        <v>0</v>
      </c>
      <c r="AH65" s="43">
        <f t="shared" si="5"/>
        <v>150</v>
      </c>
      <c r="AI65" s="32"/>
      <c r="AJ65" s="32"/>
      <c r="AK65" s="32">
        <f t="shared" si="6"/>
        <v>150</v>
      </c>
      <c r="AL65" s="32"/>
    </row>
    <row r="66" spans="6:38" s="17" customFormat="1" x14ac:dyDescent="0.25">
      <c r="F66" s="32"/>
      <c r="G66" s="32"/>
      <c r="H66" s="32"/>
      <c r="J66" s="32"/>
      <c r="K66" s="32">
        <f t="shared" si="0"/>
        <v>0</v>
      </c>
      <c r="L66" s="32"/>
      <c r="M66" s="32"/>
      <c r="N66" s="32">
        <f t="shared" si="13"/>
        <v>0</v>
      </c>
      <c r="O66" s="32"/>
      <c r="P66" s="32"/>
      <c r="Q66" s="32">
        <f t="shared" si="1"/>
        <v>0</v>
      </c>
      <c r="R66" s="32"/>
      <c r="S66" s="32"/>
      <c r="T66" s="32"/>
      <c r="U66" s="32"/>
      <c r="V66" s="32"/>
      <c r="W66" s="32">
        <f t="shared" si="14"/>
        <v>0</v>
      </c>
      <c r="X66" s="43"/>
      <c r="Y66" s="43"/>
      <c r="Z66" s="23"/>
      <c r="AC66" s="112">
        <f t="shared" si="2"/>
        <v>0</v>
      </c>
      <c r="AE66" s="17">
        <f t="shared" si="3"/>
        <v>0</v>
      </c>
      <c r="AF66" s="43">
        <f t="shared" si="15"/>
        <v>0</v>
      </c>
      <c r="AG66" s="32">
        <f t="shared" si="4"/>
        <v>0</v>
      </c>
      <c r="AH66" s="43">
        <f t="shared" si="5"/>
        <v>150</v>
      </c>
      <c r="AI66" s="32"/>
      <c r="AJ66" s="32"/>
      <c r="AK66" s="32">
        <f t="shared" si="6"/>
        <v>150</v>
      </c>
      <c r="AL66" s="32"/>
    </row>
    <row r="67" spans="6:38" s="17" customFormat="1" x14ac:dyDescent="0.25">
      <c r="F67" s="32"/>
      <c r="G67" s="32"/>
      <c r="H67" s="32"/>
      <c r="J67" s="32"/>
      <c r="K67" s="32">
        <f t="shared" si="0"/>
        <v>0</v>
      </c>
      <c r="L67" s="32"/>
      <c r="M67" s="32"/>
      <c r="N67" s="32">
        <f t="shared" si="13"/>
        <v>0</v>
      </c>
      <c r="O67" s="32"/>
      <c r="P67" s="32"/>
      <c r="Q67" s="32">
        <f t="shared" si="1"/>
        <v>0</v>
      </c>
      <c r="R67" s="32"/>
      <c r="S67" s="32"/>
      <c r="T67" s="32"/>
      <c r="U67" s="32"/>
      <c r="V67" s="32"/>
      <c r="W67" s="32">
        <f t="shared" si="14"/>
        <v>0</v>
      </c>
      <c r="X67" s="43"/>
      <c r="Y67" s="43"/>
      <c r="Z67" s="23"/>
      <c r="AC67" s="112">
        <f t="shared" si="2"/>
        <v>0</v>
      </c>
      <c r="AE67" s="17">
        <f t="shared" si="3"/>
        <v>0</v>
      </c>
      <c r="AF67" s="43">
        <f t="shared" si="15"/>
        <v>0</v>
      </c>
      <c r="AG67" s="32">
        <f t="shared" si="4"/>
        <v>0</v>
      </c>
      <c r="AH67" s="43">
        <f t="shared" si="5"/>
        <v>150</v>
      </c>
      <c r="AI67" s="32"/>
      <c r="AJ67" s="32"/>
      <c r="AK67" s="32">
        <f t="shared" si="6"/>
        <v>150</v>
      </c>
      <c r="AL67" s="32"/>
    </row>
    <row r="68" spans="6:38" s="17" customFormat="1" x14ac:dyDescent="0.25">
      <c r="F68" s="32"/>
      <c r="G68" s="32"/>
      <c r="H68" s="32"/>
      <c r="J68" s="32"/>
      <c r="K68" s="32">
        <f t="shared" si="0"/>
        <v>0</v>
      </c>
      <c r="L68" s="32"/>
      <c r="M68" s="32"/>
      <c r="N68" s="32">
        <f t="shared" si="13"/>
        <v>0</v>
      </c>
      <c r="O68" s="32"/>
      <c r="P68" s="32"/>
      <c r="Q68" s="32">
        <f t="shared" si="1"/>
        <v>0</v>
      </c>
      <c r="R68" s="32"/>
      <c r="S68" s="32"/>
      <c r="T68" s="32"/>
      <c r="U68" s="32"/>
      <c r="V68" s="32"/>
      <c r="W68" s="32">
        <f t="shared" si="14"/>
        <v>0</v>
      </c>
      <c r="X68" s="43"/>
      <c r="Y68" s="43"/>
      <c r="Z68" s="23"/>
      <c r="AC68" s="112">
        <f t="shared" si="2"/>
        <v>0</v>
      </c>
      <c r="AE68" s="17">
        <f t="shared" si="3"/>
        <v>0</v>
      </c>
      <c r="AF68" s="43">
        <f t="shared" si="15"/>
        <v>0</v>
      </c>
      <c r="AG68" s="32">
        <f t="shared" si="4"/>
        <v>0</v>
      </c>
      <c r="AH68" s="43">
        <f t="shared" si="5"/>
        <v>150</v>
      </c>
      <c r="AI68" s="32"/>
      <c r="AJ68" s="32"/>
      <c r="AK68" s="32">
        <f t="shared" si="6"/>
        <v>150</v>
      </c>
      <c r="AL68" s="32"/>
    </row>
    <row r="69" spans="6:38" s="17" customFormat="1" x14ac:dyDescent="0.25">
      <c r="F69" s="32"/>
      <c r="G69" s="32"/>
      <c r="H69" s="32"/>
      <c r="J69" s="32"/>
      <c r="K69" s="32">
        <f t="shared" si="0"/>
        <v>0</v>
      </c>
      <c r="L69" s="32"/>
      <c r="M69" s="32"/>
      <c r="N69" s="32">
        <f t="shared" si="13"/>
        <v>0</v>
      </c>
      <c r="O69" s="32"/>
      <c r="P69" s="32"/>
      <c r="Q69" s="32">
        <f t="shared" si="1"/>
        <v>0</v>
      </c>
      <c r="R69" s="32"/>
      <c r="S69" s="32"/>
      <c r="T69" s="32"/>
      <c r="U69" s="32"/>
      <c r="V69" s="32"/>
      <c r="W69" s="32">
        <f t="shared" si="14"/>
        <v>0</v>
      </c>
      <c r="X69" s="43"/>
      <c r="Y69" s="43"/>
      <c r="Z69" s="23"/>
      <c r="AC69" s="112">
        <f t="shared" si="2"/>
        <v>0</v>
      </c>
      <c r="AE69" s="17">
        <f t="shared" si="3"/>
        <v>0</v>
      </c>
      <c r="AF69" s="43">
        <f t="shared" si="15"/>
        <v>0</v>
      </c>
      <c r="AG69" s="32">
        <f t="shared" si="4"/>
        <v>0</v>
      </c>
      <c r="AH69" s="43">
        <f t="shared" si="5"/>
        <v>150</v>
      </c>
      <c r="AI69" s="32"/>
      <c r="AJ69" s="32"/>
      <c r="AK69" s="32">
        <f t="shared" si="6"/>
        <v>150</v>
      </c>
      <c r="AL69" s="32"/>
    </row>
    <row r="70" spans="6:38" s="17" customFormat="1" x14ac:dyDescent="0.25">
      <c r="F70" s="32"/>
      <c r="G70" s="32"/>
      <c r="H70" s="32"/>
      <c r="J70" s="32"/>
      <c r="K70" s="32">
        <f t="shared" si="0"/>
        <v>0</v>
      </c>
      <c r="L70" s="32"/>
      <c r="M70" s="32"/>
      <c r="N70" s="32">
        <f t="shared" si="13"/>
        <v>0</v>
      </c>
      <c r="O70" s="32"/>
      <c r="P70" s="32"/>
      <c r="Q70" s="32">
        <f t="shared" si="1"/>
        <v>0</v>
      </c>
      <c r="R70" s="32"/>
      <c r="S70" s="32"/>
      <c r="T70" s="32"/>
      <c r="U70" s="32"/>
      <c r="V70" s="32"/>
      <c r="W70" s="32">
        <f t="shared" si="14"/>
        <v>0</v>
      </c>
      <c r="X70" s="43"/>
      <c r="Y70" s="43"/>
      <c r="Z70" s="23"/>
      <c r="AC70" s="112">
        <f t="shared" si="2"/>
        <v>0</v>
      </c>
      <c r="AE70" s="17">
        <f t="shared" si="3"/>
        <v>0</v>
      </c>
      <c r="AF70" s="43">
        <f t="shared" si="15"/>
        <v>0</v>
      </c>
      <c r="AG70" s="32">
        <f t="shared" si="4"/>
        <v>0</v>
      </c>
      <c r="AH70" s="43">
        <f t="shared" si="5"/>
        <v>150</v>
      </c>
      <c r="AI70" s="32"/>
      <c r="AJ70" s="32"/>
      <c r="AK70" s="32">
        <f t="shared" si="6"/>
        <v>150</v>
      </c>
      <c r="AL70" s="32"/>
    </row>
    <row r="71" spans="6:38" s="17" customFormat="1" x14ac:dyDescent="0.25">
      <c r="F71" s="32"/>
      <c r="G71" s="32"/>
      <c r="H71" s="32"/>
      <c r="J71" s="32"/>
      <c r="K71" s="32">
        <f t="shared" si="0"/>
        <v>0</v>
      </c>
      <c r="L71" s="32"/>
      <c r="M71" s="32"/>
      <c r="N71" s="32">
        <f t="shared" si="13"/>
        <v>0</v>
      </c>
      <c r="O71" s="32"/>
      <c r="P71" s="32"/>
      <c r="Q71" s="32">
        <f t="shared" si="1"/>
        <v>0</v>
      </c>
      <c r="R71" s="32"/>
      <c r="S71" s="32"/>
      <c r="T71" s="32"/>
      <c r="U71" s="32"/>
      <c r="V71" s="32"/>
      <c r="W71" s="32">
        <f t="shared" si="14"/>
        <v>0</v>
      </c>
      <c r="X71" s="43"/>
      <c r="Y71" s="43"/>
      <c r="Z71" s="23"/>
      <c r="AC71" s="112">
        <f t="shared" si="2"/>
        <v>0</v>
      </c>
      <c r="AE71" s="17">
        <f t="shared" si="3"/>
        <v>0</v>
      </c>
      <c r="AF71" s="43">
        <f t="shared" si="15"/>
        <v>0</v>
      </c>
      <c r="AG71" s="32">
        <f t="shared" si="4"/>
        <v>0</v>
      </c>
      <c r="AH71" s="43">
        <f t="shared" si="5"/>
        <v>150</v>
      </c>
      <c r="AI71" s="32"/>
      <c r="AJ71" s="32"/>
      <c r="AK71" s="32">
        <f t="shared" si="6"/>
        <v>150</v>
      </c>
      <c r="AL71" s="32"/>
    </row>
    <row r="72" spans="6:38" s="17" customFormat="1" x14ac:dyDescent="0.25">
      <c r="F72" s="32"/>
      <c r="G72" s="32"/>
      <c r="H72" s="32"/>
      <c r="J72" s="32"/>
      <c r="K72" s="32">
        <f t="shared" si="0"/>
        <v>0</v>
      </c>
      <c r="L72" s="32"/>
      <c r="M72" s="32"/>
      <c r="N72" s="32">
        <f t="shared" si="13"/>
        <v>0</v>
      </c>
      <c r="O72" s="32"/>
      <c r="P72" s="32"/>
      <c r="Q72" s="32">
        <f t="shared" si="1"/>
        <v>0</v>
      </c>
      <c r="R72" s="32"/>
      <c r="S72" s="32"/>
      <c r="T72" s="32"/>
      <c r="U72" s="32"/>
      <c r="V72" s="32"/>
      <c r="W72" s="32">
        <f t="shared" si="14"/>
        <v>0</v>
      </c>
      <c r="X72" s="43"/>
      <c r="Y72" s="43"/>
      <c r="Z72" s="23"/>
      <c r="AC72" s="112">
        <f t="shared" si="2"/>
        <v>0</v>
      </c>
      <c r="AE72" s="17">
        <f t="shared" si="3"/>
        <v>0</v>
      </c>
      <c r="AF72" s="43">
        <f t="shared" si="15"/>
        <v>0</v>
      </c>
      <c r="AG72" s="32">
        <f t="shared" si="4"/>
        <v>0</v>
      </c>
      <c r="AH72" s="43">
        <f t="shared" si="5"/>
        <v>150</v>
      </c>
      <c r="AI72" s="32"/>
      <c r="AJ72" s="32"/>
      <c r="AK72" s="32">
        <f t="shared" si="6"/>
        <v>150</v>
      </c>
      <c r="AL72" s="32"/>
    </row>
    <row r="73" spans="6:38" s="17" customFormat="1" x14ac:dyDescent="0.25">
      <c r="F73" s="32"/>
      <c r="G73" s="32"/>
      <c r="H73" s="32"/>
      <c r="J73" s="32"/>
      <c r="K73" s="32">
        <f t="shared" ref="K73:K99" si="16">J73*2</f>
        <v>0</v>
      </c>
      <c r="L73" s="32"/>
      <c r="M73" s="32"/>
      <c r="N73" s="32">
        <f t="shared" si="13"/>
        <v>0</v>
      </c>
      <c r="O73" s="32"/>
      <c r="P73" s="32"/>
      <c r="Q73" s="32">
        <f t="shared" ref="Q73:Q99" si="17">P73*2</f>
        <v>0</v>
      </c>
      <c r="R73" s="32"/>
      <c r="S73" s="32"/>
      <c r="T73" s="32"/>
      <c r="U73" s="32"/>
      <c r="V73" s="32"/>
      <c r="W73" s="32">
        <f t="shared" si="14"/>
        <v>0</v>
      </c>
      <c r="X73" s="43"/>
      <c r="Y73" s="43"/>
      <c r="Z73" s="23"/>
      <c r="AC73" s="112">
        <f t="shared" ref="AC73:AC99" si="18">AB73*2</f>
        <v>0</v>
      </c>
      <c r="AE73" s="17">
        <f t="shared" ref="AE73:AE99" si="19">AD73*2</f>
        <v>0</v>
      </c>
      <c r="AF73" s="43">
        <f t="shared" si="15"/>
        <v>0</v>
      </c>
      <c r="AG73" s="32">
        <f t="shared" ref="AG73:AG99" si="20">(AF73/260)*100</f>
        <v>0</v>
      </c>
      <c r="AH73" s="43">
        <f t="shared" ref="AH73:AH99" si="21">(100-AG73)*1.5</f>
        <v>150</v>
      </c>
      <c r="AI73" s="32"/>
      <c r="AJ73" s="32"/>
      <c r="AK73" s="32">
        <f t="shared" ref="AK73:AK99" si="22">AH73+AI73+AJ73</f>
        <v>150</v>
      </c>
      <c r="AL73" s="32"/>
    </row>
    <row r="74" spans="6:38" s="17" customFormat="1" x14ac:dyDescent="0.25">
      <c r="F74" s="32"/>
      <c r="G74" s="32"/>
      <c r="H74" s="32"/>
      <c r="J74" s="32"/>
      <c r="K74" s="32">
        <f t="shared" si="16"/>
        <v>0</v>
      </c>
      <c r="L74" s="32"/>
      <c r="M74" s="32"/>
      <c r="N74" s="32">
        <f t="shared" si="13"/>
        <v>0</v>
      </c>
      <c r="O74" s="32"/>
      <c r="P74" s="32"/>
      <c r="Q74" s="32">
        <f t="shared" si="17"/>
        <v>0</v>
      </c>
      <c r="R74" s="32"/>
      <c r="S74" s="32"/>
      <c r="T74" s="32"/>
      <c r="U74" s="32"/>
      <c r="V74" s="32"/>
      <c r="W74" s="32">
        <f t="shared" si="14"/>
        <v>0</v>
      </c>
      <c r="X74" s="43"/>
      <c r="Y74" s="43"/>
      <c r="Z74" s="23"/>
      <c r="AC74" s="112">
        <f t="shared" si="18"/>
        <v>0</v>
      </c>
      <c r="AE74" s="17">
        <f t="shared" si="19"/>
        <v>0</v>
      </c>
      <c r="AF74" s="43">
        <f t="shared" si="15"/>
        <v>0</v>
      </c>
      <c r="AG74" s="32">
        <f t="shared" si="20"/>
        <v>0</v>
      </c>
      <c r="AH74" s="43">
        <f t="shared" si="21"/>
        <v>150</v>
      </c>
      <c r="AI74" s="32"/>
      <c r="AJ74" s="32"/>
      <c r="AK74" s="32">
        <f t="shared" si="22"/>
        <v>150</v>
      </c>
      <c r="AL74" s="32"/>
    </row>
    <row r="75" spans="6:38" x14ac:dyDescent="0.25">
      <c r="F75" s="32"/>
      <c r="G75" s="32"/>
      <c r="H75" s="32"/>
      <c r="I75" s="17"/>
      <c r="J75" s="32"/>
      <c r="K75" s="32">
        <f t="shared" si="16"/>
        <v>0</v>
      </c>
      <c r="L75" s="32"/>
      <c r="M75" s="32"/>
      <c r="N75" s="32">
        <f t="shared" si="13"/>
        <v>0</v>
      </c>
      <c r="O75" s="32"/>
      <c r="P75" s="32"/>
      <c r="Q75" s="32">
        <f t="shared" si="17"/>
        <v>0</v>
      </c>
      <c r="R75" s="32"/>
      <c r="S75" s="32"/>
      <c r="T75" s="32"/>
      <c r="U75" s="32"/>
      <c r="V75" s="32"/>
      <c r="W75" s="32">
        <f t="shared" si="14"/>
        <v>0</v>
      </c>
      <c r="X75" s="43"/>
      <c r="Y75" s="43"/>
      <c r="AA75" s="17"/>
      <c r="AC75" s="112">
        <f t="shared" si="18"/>
        <v>0</v>
      </c>
      <c r="AE75" s="17">
        <f t="shared" si="19"/>
        <v>0</v>
      </c>
      <c r="AF75" s="43">
        <f t="shared" si="15"/>
        <v>0</v>
      </c>
      <c r="AG75" s="32">
        <f t="shared" si="20"/>
        <v>0</v>
      </c>
      <c r="AH75" s="43">
        <f t="shared" si="21"/>
        <v>150</v>
      </c>
      <c r="AK75" s="32">
        <f t="shared" si="22"/>
        <v>150</v>
      </c>
    </row>
    <row r="76" spans="6:38" x14ac:dyDescent="0.25">
      <c r="F76" s="32"/>
      <c r="G76" s="32"/>
      <c r="H76" s="32"/>
      <c r="I76" s="17"/>
      <c r="J76" s="32"/>
      <c r="K76" s="32">
        <f t="shared" si="16"/>
        <v>0</v>
      </c>
      <c r="L76" s="32"/>
      <c r="M76" s="32"/>
      <c r="N76" s="32">
        <f t="shared" si="13"/>
        <v>0</v>
      </c>
      <c r="O76" s="32"/>
      <c r="P76" s="32"/>
      <c r="Q76" s="32">
        <f t="shared" si="17"/>
        <v>0</v>
      </c>
      <c r="R76" s="32"/>
      <c r="S76" s="32"/>
      <c r="T76" s="32"/>
      <c r="U76" s="32"/>
      <c r="V76" s="32"/>
      <c r="W76" s="32">
        <f t="shared" si="14"/>
        <v>0</v>
      </c>
      <c r="X76" s="43"/>
      <c r="Y76" s="43"/>
      <c r="AA76" s="17"/>
      <c r="AC76" s="112">
        <f t="shared" si="18"/>
        <v>0</v>
      </c>
      <c r="AE76" s="17">
        <f t="shared" si="19"/>
        <v>0</v>
      </c>
      <c r="AF76" s="43">
        <f t="shared" si="15"/>
        <v>0</v>
      </c>
      <c r="AG76" s="32">
        <f t="shared" si="20"/>
        <v>0</v>
      </c>
      <c r="AH76" s="43">
        <f t="shared" si="21"/>
        <v>150</v>
      </c>
      <c r="AK76" s="32">
        <f t="shared" si="22"/>
        <v>150</v>
      </c>
    </row>
    <row r="77" spans="6:38" x14ac:dyDescent="0.25">
      <c r="F77" s="32"/>
      <c r="G77" s="32"/>
      <c r="H77" s="32"/>
      <c r="I77" s="17"/>
      <c r="J77" s="32"/>
      <c r="K77" s="32">
        <f t="shared" si="16"/>
        <v>0</v>
      </c>
      <c r="L77" s="32"/>
      <c r="M77" s="32"/>
      <c r="N77" s="32">
        <f t="shared" si="13"/>
        <v>0</v>
      </c>
      <c r="O77" s="32"/>
      <c r="P77" s="32"/>
      <c r="Q77" s="32">
        <f t="shared" si="17"/>
        <v>0</v>
      </c>
      <c r="R77" s="32"/>
      <c r="S77" s="32"/>
      <c r="T77" s="32"/>
      <c r="U77" s="32"/>
      <c r="V77" s="32"/>
      <c r="W77" s="32">
        <f t="shared" si="14"/>
        <v>0</v>
      </c>
      <c r="X77" s="43"/>
      <c r="Y77" s="43"/>
      <c r="AA77" s="17"/>
      <c r="AC77" s="112">
        <f t="shared" si="18"/>
        <v>0</v>
      </c>
      <c r="AE77" s="17">
        <f t="shared" si="19"/>
        <v>0</v>
      </c>
      <c r="AF77" s="43">
        <f t="shared" si="15"/>
        <v>0</v>
      </c>
      <c r="AG77" s="32">
        <f t="shared" si="20"/>
        <v>0</v>
      </c>
      <c r="AH77" s="43">
        <f t="shared" si="21"/>
        <v>150</v>
      </c>
      <c r="AK77" s="32">
        <f t="shared" si="22"/>
        <v>150</v>
      </c>
    </row>
    <row r="78" spans="6:38" x14ac:dyDescent="0.25">
      <c r="F78" s="32"/>
      <c r="G78" s="32"/>
      <c r="H78" s="32"/>
      <c r="I78" s="17"/>
      <c r="J78" s="32"/>
      <c r="K78" s="32">
        <f t="shared" si="16"/>
        <v>0</v>
      </c>
      <c r="L78" s="32"/>
      <c r="M78" s="32"/>
      <c r="N78" s="32">
        <f t="shared" si="13"/>
        <v>0</v>
      </c>
      <c r="O78" s="32"/>
      <c r="P78" s="32"/>
      <c r="Q78" s="32">
        <f t="shared" si="17"/>
        <v>0</v>
      </c>
      <c r="R78" s="32"/>
      <c r="S78" s="32"/>
      <c r="T78" s="32"/>
      <c r="U78" s="32"/>
      <c r="V78" s="32"/>
      <c r="W78" s="32">
        <f t="shared" si="14"/>
        <v>0</v>
      </c>
      <c r="X78" s="43"/>
      <c r="Y78" s="43"/>
      <c r="AA78" s="17"/>
      <c r="AC78" s="112">
        <f t="shared" si="18"/>
        <v>0</v>
      </c>
      <c r="AE78" s="17">
        <f t="shared" si="19"/>
        <v>0</v>
      </c>
      <c r="AF78" s="43">
        <f t="shared" si="15"/>
        <v>0</v>
      </c>
      <c r="AG78" s="32">
        <f t="shared" si="20"/>
        <v>0</v>
      </c>
      <c r="AH78" s="43">
        <f t="shared" si="21"/>
        <v>150</v>
      </c>
      <c r="AK78" s="32">
        <f t="shared" si="22"/>
        <v>150</v>
      </c>
    </row>
    <row r="79" spans="6:38" x14ac:dyDescent="0.25">
      <c r="F79" s="32"/>
      <c r="G79" s="32"/>
      <c r="H79" s="32"/>
      <c r="I79" s="17"/>
      <c r="J79" s="32"/>
      <c r="K79" s="32">
        <f t="shared" si="16"/>
        <v>0</v>
      </c>
      <c r="L79" s="32"/>
      <c r="M79" s="32"/>
      <c r="N79" s="32">
        <f t="shared" si="13"/>
        <v>0</v>
      </c>
      <c r="O79" s="32"/>
      <c r="P79" s="32"/>
      <c r="Q79" s="32">
        <f t="shared" si="17"/>
        <v>0</v>
      </c>
      <c r="R79" s="32"/>
      <c r="S79" s="32"/>
      <c r="T79" s="32"/>
      <c r="U79" s="32"/>
      <c r="V79" s="32"/>
      <c r="W79" s="32">
        <f t="shared" si="14"/>
        <v>0</v>
      </c>
      <c r="X79" s="43"/>
      <c r="Y79" s="43"/>
      <c r="AA79" s="17"/>
      <c r="AC79" s="112">
        <f t="shared" si="18"/>
        <v>0</v>
      </c>
      <c r="AE79" s="17">
        <f t="shared" si="19"/>
        <v>0</v>
      </c>
      <c r="AF79" s="43">
        <f t="shared" si="15"/>
        <v>0</v>
      </c>
      <c r="AG79" s="32">
        <f t="shared" si="20"/>
        <v>0</v>
      </c>
      <c r="AH79" s="43">
        <f t="shared" si="21"/>
        <v>150</v>
      </c>
      <c r="AK79" s="32">
        <f t="shared" si="22"/>
        <v>150</v>
      </c>
    </row>
    <row r="80" spans="6:38" x14ac:dyDescent="0.25">
      <c r="F80" s="32"/>
      <c r="G80" s="32"/>
      <c r="H80" s="32"/>
      <c r="I80" s="17"/>
      <c r="J80" s="32"/>
      <c r="K80" s="32">
        <f t="shared" si="16"/>
        <v>0</v>
      </c>
      <c r="L80" s="32"/>
      <c r="M80" s="32"/>
      <c r="N80" s="32">
        <f t="shared" si="13"/>
        <v>0</v>
      </c>
      <c r="O80" s="32"/>
      <c r="P80" s="32"/>
      <c r="Q80" s="32">
        <f t="shared" si="17"/>
        <v>0</v>
      </c>
      <c r="R80" s="32"/>
      <c r="S80" s="32"/>
      <c r="T80" s="32"/>
      <c r="U80" s="32"/>
      <c r="V80" s="32"/>
      <c r="W80" s="32">
        <f t="shared" si="14"/>
        <v>0</v>
      </c>
      <c r="X80" s="43"/>
      <c r="Y80" s="43"/>
      <c r="AA80" s="17"/>
      <c r="AC80" s="112">
        <f t="shared" si="18"/>
        <v>0</v>
      </c>
      <c r="AE80" s="17">
        <f t="shared" si="19"/>
        <v>0</v>
      </c>
      <c r="AF80" s="43">
        <f t="shared" si="15"/>
        <v>0</v>
      </c>
      <c r="AG80" s="32">
        <f t="shared" si="20"/>
        <v>0</v>
      </c>
      <c r="AH80" s="43">
        <f t="shared" si="21"/>
        <v>150</v>
      </c>
      <c r="AK80" s="32">
        <f t="shared" si="22"/>
        <v>150</v>
      </c>
    </row>
    <row r="81" spans="6:37" x14ac:dyDescent="0.25">
      <c r="F81" s="32"/>
      <c r="G81" s="32"/>
      <c r="H81" s="32"/>
      <c r="I81" s="17"/>
      <c r="J81" s="32"/>
      <c r="K81" s="32">
        <f t="shared" si="16"/>
        <v>0</v>
      </c>
      <c r="L81" s="32"/>
      <c r="M81" s="32"/>
      <c r="N81" s="32">
        <f t="shared" si="13"/>
        <v>0</v>
      </c>
      <c r="O81" s="32"/>
      <c r="P81" s="32"/>
      <c r="Q81" s="32">
        <f t="shared" si="17"/>
        <v>0</v>
      </c>
      <c r="R81" s="32"/>
      <c r="S81" s="32"/>
      <c r="T81" s="32"/>
      <c r="U81" s="32"/>
      <c r="V81" s="32"/>
      <c r="W81" s="32">
        <f t="shared" si="14"/>
        <v>0</v>
      </c>
      <c r="X81" s="43"/>
      <c r="Y81" s="43"/>
      <c r="AA81" s="17"/>
      <c r="AC81" s="112">
        <f t="shared" si="18"/>
        <v>0</v>
      </c>
      <c r="AE81" s="17">
        <f t="shared" si="19"/>
        <v>0</v>
      </c>
      <c r="AF81" s="43">
        <f t="shared" si="15"/>
        <v>0</v>
      </c>
      <c r="AG81" s="32">
        <f t="shared" si="20"/>
        <v>0</v>
      </c>
      <c r="AH81" s="43">
        <f t="shared" si="21"/>
        <v>150</v>
      </c>
      <c r="AK81" s="32">
        <f t="shared" si="22"/>
        <v>150</v>
      </c>
    </row>
    <row r="82" spans="6:37" x14ac:dyDescent="0.25">
      <c r="F82" s="32"/>
      <c r="G82" s="32"/>
      <c r="H82" s="32"/>
      <c r="I82" s="17"/>
      <c r="J82" s="32"/>
      <c r="K82" s="32">
        <f t="shared" si="16"/>
        <v>0</v>
      </c>
      <c r="L82" s="32"/>
      <c r="M82" s="32"/>
      <c r="N82" s="32">
        <f t="shared" si="13"/>
        <v>0</v>
      </c>
      <c r="O82" s="32"/>
      <c r="P82" s="32"/>
      <c r="Q82" s="32">
        <f t="shared" si="17"/>
        <v>0</v>
      </c>
      <c r="R82" s="32"/>
      <c r="S82" s="32"/>
      <c r="T82" s="32"/>
      <c r="U82" s="32"/>
      <c r="V82" s="32"/>
      <c r="W82" s="32">
        <f t="shared" si="14"/>
        <v>0</v>
      </c>
      <c r="X82" s="43"/>
      <c r="Y82" s="43"/>
      <c r="AA82" s="17"/>
      <c r="AC82" s="112">
        <f t="shared" si="18"/>
        <v>0</v>
      </c>
      <c r="AE82" s="17">
        <f t="shared" si="19"/>
        <v>0</v>
      </c>
      <c r="AF82" s="43">
        <f t="shared" si="15"/>
        <v>0</v>
      </c>
      <c r="AG82" s="32">
        <f t="shared" si="20"/>
        <v>0</v>
      </c>
      <c r="AH82" s="43">
        <f t="shared" si="21"/>
        <v>150</v>
      </c>
      <c r="AK82" s="32">
        <f t="shared" si="22"/>
        <v>150</v>
      </c>
    </row>
    <row r="83" spans="6:37" x14ac:dyDescent="0.25">
      <c r="F83" s="32"/>
      <c r="G83" s="32"/>
      <c r="H83" s="32"/>
      <c r="I83" s="17"/>
      <c r="J83" s="32"/>
      <c r="K83" s="32">
        <f t="shared" si="16"/>
        <v>0</v>
      </c>
      <c r="L83" s="32"/>
      <c r="M83" s="32"/>
      <c r="N83" s="32">
        <f t="shared" si="13"/>
        <v>0</v>
      </c>
      <c r="O83" s="32"/>
      <c r="P83" s="32"/>
      <c r="Q83" s="32">
        <f t="shared" si="17"/>
        <v>0</v>
      </c>
      <c r="R83" s="32"/>
      <c r="S83" s="32"/>
      <c r="T83" s="32"/>
      <c r="U83" s="32"/>
      <c r="V83" s="32"/>
      <c r="W83" s="32">
        <f t="shared" si="14"/>
        <v>0</v>
      </c>
      <c r="X83" s="43"/>
      <c r="Y83" s="43"/>
      <c r="AA83" s="17"/>
      <c r="AC83" s="112">
        <f t="shared" si="18"/>
        <v>0</v>
      </c>
      <c r="AE83" s="17">
        <f t="shared" si="19"/>
        <v>0</v>
      </c>
      <c r="AF83" s="43">
        <f t="shared" si="15"/>
        <v>0</v>
      </c>
      <c r="AG83" s="32">
        <f t="shared" si="20"/>
        <v>0</v>
      </c>
      <c r="AH83" s="43">
        <f t="shared" si="21"/>
        <v>150</v>
      </c>
      <c r="AK83" s="32">
        <f t="shared" si="22"/>
        <v>150</v>
      </c>
    </row>
    <row r="84" spans="6:37" x14ac:dyDescent="0.25">
      <c r="F84" s="32"/>
      <c r="G84" s="32"/>
      <c r="H84" s="32"/>
      <c r="I84" s="17"/>
      <c r="J84" s="32"/>
      <c r="K84" s="32">
        <f t="shared" si="16"/>
        <v>0</v>
      </c>
      <c r="L84" s="32"/>
      <c r="M84" s="32"/>
      <c r="N84" s="32">
        <f t="shared" si="13"/>
        <v>0</v>
      </c>
      <c r="O84" s="32"/>
      <c r="P84" s="32"/>
      <c r="Q84" s="32">
        <f t="shared" si="17"/>
        <v>0</v>
      </c>
      <c r="R84" s="32"/>
      <c r="S84" s="32"/>
      <c r="T84" s="32"/>
      <c r="U84" s="32"/>
      <c r="V84" s="32"/>
      <c r="W84" s="32">
        <f t="shared" si="14"/>
        <v>0</v>
      </c>
      <c r="X84" s="43"/>
      <c r="Y84" s="43"/>
      <c r="AA84" s="17"/>
      <c r="AC84" s="112">
        <f t="shared" si="18"/>
        <v>0</v>
      </c>
      <c r="AE84" s="17">
        <f t="shared" si="19"/>
        <v>0</v>
      </c>
      <c r="AF84" s="43">
        <f t="shared" si="15"/>
        <v>0</v>
      </c>
      <c r="AG84" s="32">
        <f t="shared" si="20"/>
        <v>0</v>
      </c>
      <c r="AH84" s="43">
        <f t="shared" si="21"/>
        <v>150</v>
      </c>
      <c r="AK84" s="32">
        <f t="shared" si="22"/>
        <v>150</v>
      </c>
    </row>
    <row r="85" spans="6:37" x14ac:dyDescent="0.25">
      <c r="F85" s="32"/>
      <c r="G85" s="32"/>
      <c r="H85" s="32"/>
      <c r="I85" s="17"/>
      <c r="J85" s="32"/>
      <c r="K85" s="32">
        <f t="shared" si="16"/>
        <v>0</v>
      </c>
      <c r="L85" s="32"/>
      <c r="M85" s="32"/>
      <c r="N85" s="32">
        <f t="shared" si="13"/>
        <v>0</v>
      </c>
      <c r="O85" s="32"/>
      <c r="P85" s="32"/>
      <c r="Q85" s="32">
        <f t="shared" si="17"/>
        <v>0</v>
      </c>
      <c r="R85" s="32"/>
      <c r="S85" s="32"/>
      <c r="T85" s="32"/>
      <c r="U85" s="32"/>
      <c r="V85" s="32"/>
      <c r="W85" s="32">
        <f t="shared" si="14"/>
        <v>0</v>
      </c>
      <c r="X85" s="43"/>
      <c r="Y85" s="43"/>
      <c r="AA85" s="17"/>
      <c r="AC85" s="112">
        <f t="shared" si="18"/>
        <v>0</v>
      </c>
      <c r="AE85" s="17">
        <f t="shared" si="19"/>
        <v>0</v>
      </c>
      <c r="AF85" s="43">
        <f t="shared" si="15"/>
        <v>0</v>
      </c>
      <c r="AG85" s="32">
        <f t="shared" si="20"/>
        <v>0</v>
      </c>
      <c r="AH85" s="43">
        <f t="shared" si="21"/>
        <v>150</v>
      </c>
      <c r="AK85" s="32">
        <f t="shared" si="22"/>
        <v>150</v>
      </c>
    </row>
    <row r="86" spans="6:37" x14ac:dyDescent="0.25">
      <c r="F86" s="32"/>
      <c r="G86" s="32"/>
      <c r="H86" s="32"/>
      <c r="I86" s="17"/>
      <c r="J86" s="32"/>
      <c r="K86" s="32">
        <f t="shared" si="16"/>
        <v>0</v>
      </c>
      <c r="L86" s="32"/>
      <c r="M86" s="32"/>
      <c r="N86" s="32">
        <f t="shared" si="13"/>
        <v>0</v>
      </c>
      <c r="O86" s="32"/>
      <c r="P86" s="32"/>
      <c r="Q86" s="32">
        <f t="shared" si="17"/>
        <v>0</v>
      </c>
      <c r="R86" s="32"/>
      <c r="S86" s="32"/>
      <c r="T86" s="32"/>
      <c r="U86" s="32"/>
      <c r="V86" s="32"/>
      <c r="W86" s="32">
        <f t="shared" si="14"/>
        <v>0</v>
      </c>
      <c r="X86" s="43"/>
      <c r="Y86" s="43"/>
      <c r="AA86" s="17"/>
      <c r="AC86" s="112">
        <f t="shared" si="18"/>
        <v>0</v>
      </c>
      <c r="AE86" s="17">
        <f t="shared" si="19"/>
        <v>0</v>
      </c>
      <c r="AF86" s="43">
        <f t="shared" si="15"/>
        <v>0</v>
      </c>
      <c r="AG86" s="32">
        <f t="shared" si="20"/>
        <v>0</v>
      </c>
      <c r="AH86" s="43">
        <f t="shared" si="21"/>
        <v>150</v>
      </c>
      <c r="AK86" s="32">
        <f t="shared" si="22"/>
        <v>150</v>
      </c>
    </row>
    <row r="87" spans="6:37" x14ac:dyDescent="0.25">
      <c r="F87" s="32"/>
      <c r="G87" s="32"/>
      <c r="H87" s="32"/>
      <c r="I87" s="17"/>
      <c r="J87" s="32"/>
      <c r="K87" s="32">
        <f t="shared" si="16"/>
        <v>0</v>
      </c>
      <c r="L87" s="32"/>
      <c r="M87" s="32"/>
      <c r="N87" s="32">
        <f t="shared" si="13"/>
        <v>0</v>
      </c>
      <c r="O87" s="32"/>
      <c r="P87" s="32"/>
      <c r="Q87" s="32">
        <f t="shared" si="17"/>
        <v>0</v>
      </c>
      <c r="R87" s="32"/>
      <c r="S87" s="32"/>
      <c r="T87" s="32"/>
      <c r="U87" s="32"/>
      <c r="V87" s="32"/>
      <c r="W87" s="32">
        <f t="shared" si="14"/>
        <v>0</v>
      </c>
      <c r="X87" s="43"/>
      <c r="Y87" s="43"/>
      <c r="AA87" s="17"/>
      <c r="AC87" s="112">
        <f t="shared" si="18"/>
        <v>0</v>
      </c>
      <c r="AE87" s="17">
        <f t="shared" si="19"/>
        <v>0</v>
      </c>
      <c r="AF87" s="43">
        <f t="shared" si="15"/>
        <v>0</v>
      </c>
      <c r="AG87" s="32">
        <f t="shared" si="20"/>
        <v>0</v>
      </c>
      <c r="AH87" s="43">
        <f t="shared" si="21"/>
        <v>150</v>
      </c>
      <c r="AK87" s="32">
        <f t="shared" si="22"/>
        <v>150</v>
      </c>
    </row>
    <row r="88" spans="6:37" x14ac:dyDescent="0.25">
      <c r="F88" s="32"/>
      <c r="G88" s="32"/>
      <c r="H88" s="32"/>
      <c r="I88" s="17"/>
      <c r="J88" s="32"/>
      <c r="K88" s="32">
        <f t="shared" si="16"/>
        <v>0</v>
      </c>
      <c r="L88" s="32"/>
      <c r="M88" s="32"/>
      <c r="N88" s="32">
        <f t="shared" si="13"/>
        <v>0</v>
      </c>
      <c r="O88" s="32"/>
      <c r="P88" s="32"/>
      <c r="Q88" s="32">
        <f t="shared" si="17"/>
        <v>0</v>
      </c>
      <c r="R88" s="32"/>
      <c r="S88" s="32"/>
      <c r="T88" s="32"/>
      <c r="U88" s="32"/>
      <c r="V88" s="32"/>
      <c r="W88" s="32">
        <f t="shared" si="14"/>
        <v>0</v>
      </c>
      <c r="X88" s="43"/>
      <c r="Y88" s="43"/>
      <c r="AA88" s="17"/>
      <c r="AC88" s="112">
        <f t="shared" si="18"/>
        <v>0</v>
      </c>
      <c r="AE88" s="17">
        <f t="shared" si="19"/>
        <v>0</v>
      </c>
      <c r="AF88" s="43">
        <f t="shared" si="15"/>
        <v>0</v>
      </c>
      <c r="AG88" s="32">
        <f t="shared" si="20"/>
        <v>0</v>
      </c>
      <c r="AH88" s="43">
        <f t="shared" si="21"/>
        <v>150</v>
      </c>
      <c r="AK88" s="32">
        <f t="shared" si="22"/>
        <v>150</v>
      </c>
    </row>
    <row r="89" spans="6:37" x14ac:dyDescent="0.25">
      <c r="F89" s="32"/>
      <c r="G89" s="32"/>
      <c r="H89" s="32"/>
      <c r="I89" s="17"/>
      <c r="J89" s="32"/>
      <c r="K89" s="32">
        <f t="shared" si="16"/>
        <v>0</v>
      </c>
      <c r="L89" s="32"/>
      <c r="M89" s="32"/>
      <c r="N89" s="32">
        <f t="shared" ref="N89:N99" si="23">M89*2</f>
        <v>0</v>
      </c>
      <c r="O89" s="32"/>
      <c r="P89" s="32"/>
      <c r="Q89" s="32">
        <f t="shared" si="17"/>
        <v>0</v>
      </c>
      <c r="R89" s="32"/>
      <c r="S89" s="32"/>
      <c r="T89" s="32"/>
      <c r="U89" s="32"/>
      <c r="V89" s="32"/>
      <c r="W89" s="32">
        <f t="shared" ref="W89:W99" si="24">V89*2</f>
        <v>0</v>
      </c>
      <c r="X89" s="43"/>
      <c r="Y89" s="43"/>
      <c r="AA89" s="17"/>
      <c r="AC89" s="112">
        <f t="shared" si="18"/>
        <v>0</v>
      </c>
      <c r="AE89" s="17">
        <f t="shared" si="19"/>
        <v>0</v>
      </c>
      <c r="AF89" s="43">
        <f t="shared" ref="AF89:AF99" si="25">F89+G89+H89+I89+K89+L89+N89+O89+Q89+R89+S89+T89+U89+W89+X89+Y89+Z89+AA89+AC89+AE89</f>
        <v>0</v>
      </c>
      <c r="AG89" s="32">
        <f t="shared" si="20"/>
        <v>0</v>
      </c>
      <c r="AH89" s="43">
        <f t="shared" si="21"/>
        <v>150</v>
      </c>
      <c r="AK89" s="32">
        <f t="shared" si="22"/>
        <v>150</v>
      </c>
    </row>
    <row r="90" spans="6:37" x14ac:dyDescent="0.25">
      <c r="F90" s="32"/>
      <c r="G90" s="32"/>
      <c r="H90" s="32"/>
      <c r="I90" s="17"/>
      <c r="J90" s="32"/>
      <c r="K90" s="32">
        <f t="shared" si="16"/>
        <v>0</v>
      </c>
      <c r="L90" s="32"/>
      <c r="M90" s="32"/>
      <c r="N90" s="32">
        <f t="shared" si="23"/>
        <v>0</v>
      </c>
      <c r="O90" s="32"/>
      <c r="P90" s="32"/>
      <c r="Q90" s="32">
        <f t="shared" si="17"/>
        <v>0</v>
      </c>
      <c r="R90" s="32"/>
      <c r="S90" s="32"/>
      <c r="T90" s="32"/>
      <c r="U90" s="32"/>
      <c r="V90" s="32"/>
      <c r="W90" s="32">
        <f t="shared" si="24"/>
        <v>0</v>
      </c>
      <c r="X90" s="43"/>
      <c r="Y90" s="43"/>
      <c r="AA90" s="17"/>
      <c r="AC90" s="112">
        <f t="shared" si="18"/>
        <v>0</v>
      </c>
      <c r="AE90" s="17">
        <f t="shared" si="19"/>
        <v>0</v>
      </c>
      <c r="AF90" s="43">
        <f t="shared" si="25"/>
        <v>0</v>
      </c>
      <c r="AG90" s="32">
        <f t="shared" si="20"/>
        <v>0</v>
      </c>
      <c r="AH90" s="43">
        <f t="shared" si="21"/>
        <v>150</v>
      </c>
      <c r="AK90" s="32">
        <f t="shared" si="22"/>
        <v>150</v>
      </c>
    </row>
    <row r="91" spans="6:37" x14ac:dyDescent="0.25">
      <c r="F91" s="32"/>
      <c r="G91" s="32"/>
      <c r="H91" s="32"/>
      <c r="I91" s="17"/>
      <c r="J91" s="32"/>
      <c r="K91" s="32">
        <f t="shared" si="16"/>
        <v>0</v>
      </c>
      <c r="L91" s="32"/>
      <c r="M91" s="32"/>
      <c r="N91" s="32">
        <f t="shared" si="23"/>
        <v>0</v>
      </c>
      <c r="O91" s="32"/>
      <c r="P91" s="32"/>
      <c r="Q91" s="32">
        <f t="shared" si="17"/>
        <v>0</v>
      </c>
      <c r="R91" s="32"/>
      <c r="S91" s="32"/>
      <c r="T91" s="32"/>
      <c r="U91" s="32"/>
      <c r="V91" s="32"/>
      <c r="W91" s="32">
        <f t="shared" si="24"/>
        <v>0</v>
      </c>
      <c r="X91" s="43"/>
      <c r="Y91" s="43"/>
      <c r="AA91" s="17"/>
      <c r="AC91" s="112">
        <f t="shared" si="18"/>
        <v>0</v>
      </c>
      <c r="AE91" s="17">
        <f t="shared" si="19"/>
        <v>0</v>
      </c>
      <c r="AF91" s="43">
        <f t="shared" si="25"/>
        <v>0</v>
      </c>
      <c r="AG91" s="32">
        <f t="shared" si="20"/>
        <v>0</v>
      </c>
      <c r="AH91" s="43">
        <f t="shared" si="21"/>
        <v>150</v>
      </c>
      <c r="AK91" s="32">
        <f t="shared" si="22"/>
        <v>150</v>
      </c>
    </row>
    <row r="92" spans="6:37" x14ac:dyDescent="0.25">
      <c r="F92" s="32"/>
      <c r="G92" s="32"/>
      <c r="H92" s="32"/>
      <c r="I92" s="17"/>
      <c r="J92" s="32"/>
      <c r="K92" s="32">
        <f t="shared" si="16"/>
        <v>0</v>
      </c>
      <c r="L92" s="32"/>
      <c r="M92" s="32"/>
      <c r="N92" s="32">
        <f t="shared" si="23"/>
        <v>0</v>
      </c>
      <c r="O92" s="32"/>
      <c r="P92" s="32"/>
      <c r="Q92" s="32">
        <f t="shared" si="17"/>
        <v>0</v>
      </c>
      <c r="R92" s="32"/>
      <c r="S92" s="32"/>
      <c r="T92" s="32"/>
      <c r="U92" s="32"/>
      <c r="V92" s="32"/>
      <c r="W92" s="32">
        <f t="shared" si="24"/>
        <v>0</v>
      </c>
      <c r="X92" s="43"/>
      <c r="Y92" s="43"/>
      <c r="AA92" s="17"/>
      <c r="AC92" s="112">
        <f t="shared" si="18"/>
        <v>0</v>
      </c>
      <c r="AE92" s="17">
        <f t="shared" si="19"/>
        <v>0</v>
      </c>
      <c r="AF92" s="43">
        <f t="shared" si="25"/>
        <v>0</v>
      </c>
      <c r="AG92" s="32">
        <f t="shared" si="20"/>
        <v>0</v>
      </c>
      <c r="AH92" s="43">
        <f t="shared" si="21"/>
        <v>150</v>
      </c>
      <c r="AK92" s="32">
        <f t="shared" si="22"/>
        <v>150</v>
      </c>
    </row>
    <row r="93" spans="6:37" x14ac:dyDescent="0.25">
      <c r="F93" s="32"/>
      <c r="G93" s="32"/>
      <c r="H93" s="32"/>
      <c r="I93" s="17"/>
      <c r="J93" s="32"/>
      <c r="K93" s="32">
        <f t="shared" si="16"/>
        <v>0</v>
      </c>
      <c r="L93" s="32"/>
      <c r="M93" s="32"/>
      <c r="N93" s="32">
        <f t="shared" si="23"/>
        <v>0</v>
      </c>
      <c r="O93" s="32"/>
      <c r="P93" s="32"/>
      <c r="Q93" s="32">
        <f t="shared" si="17"/>
        <v>0</v>
      </c>
      <c r="R93" s="32"/>
      <c r="S93" s="32"/>
      <c r="T93" s="32"/>
      <c r="U93" s="32"/>
      <c r="V93" s="32"/>
      <c r="W93" s="32">
        <f t="shared" si="24"/>
        <v>0</v>
      </c>
      <c r="X93" s="43"/>
      <c r="Y93" s="43"/>
      <c r="AA93" s="17"/>
      <c r="AC93" s="112">
        <f t="shared" si="18"/>
        <v>0</v>
      </c>
      <c r="AE93" s="17">
        <f t="shared" si="19"/>
        <v>0</v>
      </c>
      <c r="AF93" s="43">
        <f t="shared" si="25"/>
        <v>0</v>
      </c>
      <c r="AG93" s="32">
        <f t="shared" si="20"/>
        <v>0</v>
      </c>
      <c r="AH93" s="43">
        <f t="shared" si="21"/>
        <v>150</v>
      </c>
      <c r="AK93" s="32">
        <f t="shared" si="22"/>
        <v>150</v>
      </c>
    </row>
    <row r="94" spans="6:37" x14ac:dyDescent="0.25">
      <c r="F94" s="32"/>
      <c r="G94" s="32"/>
      <c r="H94" s="32"/>
      <c r="I94" s="17"/>
      <c r="J94" s="32"/>
      <c r="K94" s="32">
        <f t="shared" si="16"/>
        <v>0</v>
      </c>
      <c r="L94" s="32"/>
      <c r="M94" s="32"/>
      <c r="N94" s="32">
        <f t="shared" si="23"/>
        <v>0</v>
      </c>
      <c r="O94" s="32"/>
      <c r="P94" s="32"/>
      <c r="Q94" s="32">
        <f t="shared" si="17"/>
        <v>0</v>
      </c>
      <c r="R94" s="32"/>
      <c r="S94" s="32"/>
      <c r="T94" s="32"/>
      <c r="U94" s="32"/>
      <c r="V94" s="32"/>
      <c r="W94" s="32">
        <f t="shared" si="24"/>
        <v>0</v>
      </c>
      <c r="X94" s="43"/>
      <c r="Y94" s="43"/>
      <c r="AA94" s="17"/>
      <c r="AC94" s="112">
        <f t="shared" si="18"/>
        <v>0</v>
      </c>
      <c r="AE94" s="17">
        <f t="shared" si="19"/>
        <v>0</v>
      </c>
      <c r="AF94" s="43">
        <f t="shared" si="25"/>
        <v>0</v>
      </c>
      <c r="AG94" s="32">
        <f t="shared" si="20"/>
        <v>0</v>
      </c>
      <c r="AH94" s="43">
        <f t="shared" si="21"/>
        <v>150</v>
      </c>
      <c r="AK94" s="32">
        <f t="shared" si="22"/>
        <v>150</v>
      </c>
    </row>
    <row r="95" spans="6:37" x14ac:dyDescent="0.25">
      <c r="F95" s="32"/>
      <c r="G95" s="32"/>
      <c r="H95" s="32"/>
      <c r="I95" s="17"/>
      <c r="J95" s="32"/>
      <c r="K95" s="32">
        <f t="shared" si="16"/>
        <v>0</v>
      </c>
      <c r="L95" s="32"/>
      <c r="M95" s="32"/>
      <c r="N95" s="32">
        <f t="shared" si="23"/>
        <v>0</v>
      </c>
      <c r="O95" s="32"/>
      <c r="P95" s="32"/>
      <c r="Q95" s="32">
        <f t="shared" si="17"/>
        <v>0</v>
      </c>
      <c r="R95" s="32"/>
      <c r="S95" s="32"/>
      <c r="T95" s="32"/>
      <c r="U95" s="32"/>
      <c r="V95" s="32"/>
      <c r="W95" s="32">
        <f t="shared" si="24"/>
        <v>0</v>
      </c>
      <c r="X95" s="43"/>
      <c r="Y95" s="43"/>
      <c r="AA95" s="17"/>
      <c r="AC95" s="112">
        <f t="shared" si="18"/>
        <v>0</v>
      </c>
      <c r="AE95" s="17">
        <f t="shared" si="19"/>
        <v>0</v>
      </c>
      <c r="AF95" s="43">
        <f t="shared" si="25"/>
        <v>0</v>
      </c>
      <c r="AG95" s="32">
        <f t="shared" si="20"/>
        <v>0</v>
      </c>
      <c r="AH95" s="43">
        <f t="shared" si="21"/>
        <v>150</v>
      </c>
      <c r="AK95" s="32">
        <f t="shared" si="22"/>
        <v>150</v>
      </c>
    </row>
    <row r="96" spans="6:37" x14ac:dyDescent="0.25">
      <c r="F96" s="32"/>
      <c r="G96" s="32"/>
      <c r="H96" s="32"/>
      <c r="I96" s="17"/>
      <c r="J96" s="32"/>
      <c r="K96" s="32">
        <f t="shared" si="16"/>
        <v>0</v>
      </c>
      <c r="L96" s="32"/>
      <c r="M96" s="32"/>
      <c r="N96" s="32">
        <f t="shared" si="23"/>
        <v>0</v>
      </c>
      <c r="O96" s="32"/>
      <c r="P96" s="32"/>
      <c r="Q96" s="32">
        <f t="shared" si="17"/>
        <v>0</v>
      </c>
      <c r="R96" s="32"/>
      <c r="S96" s="32"/>
      <c r="T96" s="32"/>
      <c r="U96" s="32"/>
      <c r="V96" s="32"/>
      <c r="W96" s="32">
        <f t="shared" si="24"/>
        <v>0</v>
      </c>
      <c r="X96" s="43"/>
      <c r="Y96" s="43"/>
      <c r="AA96" s="17"/>
      <c r="AC96" s="112">
        <f t="shared" si="18"/>
        <v>0</v>
      </c>
      <c r="AE96" s="17">
        <f t="shared" si="19"/>
        <v>0</v>
      </c>
      <c r="AF96" s="43">
        <f t="shared" si="25"/>
        <v>0</v>
      </c>
      <c r="AG96" s="32">
        <f t="shared" si="20"/>
        <v>0</v>
      </c>
      <c r="AH96" s="43">
        <f t="shared" si="21"/>
        <v>150</v>
      </c>
      <c r="AK96" s="32">
        <f t="shared" si="22"/>
        <v>150</v>
      </c>
    </row>
    <row r="97" spans="6:37" x14ac:dyDescent="0.25">
      <c r="F97" s="32"/>
      <c r="G97" s="32"/>
      <c r="H97" s="32"/>
      <c r="I97" s="17"/>
      <c r="J97" s="32"/>
      <c r="K97" s="32">
        <f t="shared" si="16"/>
        <v>0</v>
      </c>
      <c r="L97" s="32"/>
      <c r="M97" s="32"/>
      <c r="N97" s="32">
        <f t="shared" si="23"/>
        <v>0</v>
      </c>
      <c r="O97" s="32"/>
      <c r="P97" s="32"/>
      <c r="Q97" s="32">
        <f t="shared" si="17"/>
        <v>0</v>
      </c>
      <c r="R97" s="32"/>
      <c r="S97" s="32"/>
      <c r="T97" s="32"/>
      <c r="U97" s="32"/>
      <c r="V97" s="32"/>
      <c r="W97" s="32">
        <f t="shared" si="24"/>
        <v>0</v>
      </c>
      <c r="X97" s="43"/>
      <c r="Y97" s="43"/>
      <c r="AA97" s="17"/>
      <c r="AC97" s="112">
        <f t="shared" si="18"/>
        <v>0</v>
      </c>
      <c r="AE97" s="17">
        <f t="shared" si="19"/>
        <v>0</v>
      </c>
      <c r="AF97" s="43">
        <f t="shared" si="25"/>
        <v>0</v>
      </c>
      <c r="AG97" s="32">
        <f t="shared" si="20"/>
        <v>0</v>
      </c>
      <c r="AH97" s="43">
        <f t="shared" si="21"/>
        <v>150</v>
      </c>
      <c r="AK97" s="32">
        <f t="shared" si="22"/>
        <v>150</v>
      </c>
    </row>
    <row r="98" spans="6:37" x14ac:dyDescent="0.25">
      <c r="F98" s="32"/>
      <c r="G98" s="32"/>
      <c r="H98" s="32"/>
      <c r="I98" s="17"/>
      <c r="J98" s="32"/>
      <c r="K98" s="32">
        <f t="shared" si="16"/>
        <v>0</v>
      </c>
      <c r="L98" s="32"/>
      <c r="M98" s="32"/>
      <c r="N98" s="32">
        <f t="shared" si="23"/>
        <v>0</v>
      </c>
      <c r="O98" s="32"/>
      <c r="P98" s="32"/>
      <c r="Q98" s="32">
        <f t="shared" si="17"/>
        <v>0</v>
      </c>
      <c r="R98" s="32"/>
      <c r="S98" s="32"/>
      <c r="T98" s="32"/>
      <c r="U98" s="32"/>
      <c r="V98" s="32"/>
      <c r="W98" s="32">
        <f t="shared" si="24"/>
        <v>0</v>
      </c>
      <c r="X98" s="43"/>
      <c r="Y98" s="43"/>
      <c r="AA98" s="17"/>
      <c r="AC98" s="112">
        <f t="shared" si="18"/>
        <v>0</v>
      </c>
      <c r="AE98" s="17">
        <f t="shared" si="19"/>
        <v>0</v>
      </c>
      <c r="AF98" s="43">
        <f t="shared" si="25"/>
        <v>0</v>
      </c>
      <c r="AG98" s="32">
        <f t="shared" si="20"/>
        <v>0</v>
      </c>
      <c r="AH98" s="43">
        <f t="shared" si="21"/>
        <v>150</v>
      </c>
      <c r="AK98" s="32">
        <f t="shared" si="22"/>
        <v>150</v>
      </c>
    </row>
    <row r="99" spans="6:37" x14ac:dyDescent="0.25">
      <c r="F99" s="32"/>
      <c r="G99" s="32"/>
      <c r="H99" s="32"/>
      <c r="I99" s="17"/>
      <c r="J99" s="32"/>
      <c r="K99" s="32">
        <f t="shared" si="16"/>
        <v>0</v>
      </c>
      <c r="L99" s="32"/>
      <c r="M99" s="32"/>
      <c r="N99" s="32">
        <f t="shared" si="23"/>
        <v>0</v>
      </c>
      <c r="O99" s="32"/>
      <c r="P99" s="32"/>
      <c r="Q99" s="32">
        <f t="shared" si="17"/>
        <v>0</v>
      </c>
      <c r="R99" s="32"/>
      <c r="S99" s="32"/>
      <c r="T99" s="32"/>
      <c r="U99" s="32"/>
      <c r="V99" s="32"/>
      <c r="W99" s="32">
        <f t="shared" si="24"/>
        <v>0</v>
      </c>
      <c r="X99" s="43"/>
      <c r="Y99" s="43"/>
      <c r="AA99" s="17"/>
      <c r="AC99" s="112">
        <f t="shared" si="18"/>
        <v>0</v>
      </c>
      <c r="AE99" s="17">
        <f t="shared" si="19"/>
        <v>0</v>
      </c>
      <c r="AF99" s="43">
        <f t="shared" si="25"/>
        <v>0</v>
      </c>
      <c r="AG99" s="32">
        <f t="shared" si="20"/>
        <v>0</v>
      </c>
      <c r="AH99" s="43">
        <f t="shared" si="21"/>
        <v>150</v>
      </c>
      <c r="AK99" s="32">
        <f t="shared" si="22"/>
        <v>150</v>
      </c>
    </row>
  </sheetData>
  <dataValidations count="1">
    <dataValidation type="list" allowBlank="1" showInputMessage="1" showErrorMessage="1" sqref="K4">
      <formula1>"PROGRESSIVE,FINAL"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zoomScaleNormal="100" workbookViewId="0">
      <selection activeCell="L7" sqref="A1:L7"/>
    </sheetView>
  </sheetViews>
  <sheetFormatPr defaultRowHeight="15" x14ac:dyDescent="0.25"/>
  <cols>
    <col min="1" max="1" width="19.5703125" style="10" customWidth="1"/>
    <col min="2" max="2" width="7.28515625" style="10" customWidth="1"/>
    <col min="3" max="3" width="25.140625" style="10" customWidth="1"/>
    <col min="4" max="4" width="30.7109375" style="10" customWidth="1"/>
    <col min="5" max="16384" width="9.140625" style="10"/>
  </cols>
  <sheetData>
    <row r="1" spans="1:14" x14ac:dyDescent="0.25">
      <c r="A1" s="17"/>
      <c r="B1" s="66"/>
      <c r="C1" s="67"/>
      <c r="D1" s="66" t="s">
        <v>39</v>
      </c>
      <c r="E1" s="53" t="str">
        <f>IF(TRIM('[1]Start List'!$F$4)&lt;&gt;"","C","")</f>
        <v>C</v>
      </c>
      <c r="F1" s="32"/>
      <c r="G1" s="44"/>
      <c r="H1" s="43"/>
      <c r="I1" s="32"/>
      <c r="J1" s="17"/>
      <c r="K1" s="17"/>
      <c r="L1" s="17"/>
      <c r="M1" s="17"/>
      <c r="N1" s="23"/>
    </row>
    <row r="2" spans="1:14" x14ac:dyDescent="0.25">
      <c r="A2" s="17"/>
      <c r="B2" s="66"/>
      <c r="C2" s="17"/>
      <c r="D2" s="17"/>
      <c r="E2" s="53"/>
      <c r="F2" s="32"/>
      <c r="G2" s="44"/>
      <c r="H2" s="43"/>
      <c r="I2" s="32"/>
      <c r="J2" s="17"/>
      <c r="K2" s="17"/>
      <c r="L2" s="17"/>
      <c r="M2" s="17"/>
      <c r="N2" s="23"/>
    </row>
    <row r="3" spans="1:14" ht="45" x14ac:dyDescent="0.25">
      <c r="A3" s="55" t="s">
        <v>0</v>
      </c>
      <c r="B3" s="55" t="s">
        <v>1</v>
      </c>
      <c r="C3" s="55"/>
      <c r="D3" s="55" t="s">
        <v>2</v>
      </c>
      <c r="E3" s="55"/>
      <c r="F3" s="56" t="s">
        <v>31</v>
      </c>
      <c r="G3" s="59" t="s">
        <v>27</v>
      </c>
      <c r="H3" s="58" t="s">
        <v>13</v>
      </c>
      <c r="I3" s="65" t="s">
        <v>41</v>
      </c>
      <c r="J3" s="55" t="s">
        <v>29</v>
      </c>
      <c r="K3" s="64" t="s">
        <v>42</v>
      </c>
      <c r="L3" s="55" t="s">
        <v>15</v>
      </c>
      <c r="M3" s="26"/>
      <c r="N3" s="25"/>
    </row>
    <row r="4" spans="1:14" x14ac:dyDescent="0.25">
      <c r="A4" s="55" t="s">
        <v>362</v>
      </c>
      <c r="B4" s="12"/>
      <c r="C4" s="12"/>
      <c r="D4" s="12"/>
      <c r="E4" s="12"/>
      <c r="F4" s="60"/>
      <c r="G4" s="70"/>
      <c r="H4" s="62"/>
      <c r="I4" s="60"/>
      <c r="J4" s="12"/>
      <c r="K4" s="12"/>
      <c r="L4" s="12"/>
      <c r="M4" s="17"/>
      <c r="N4" s="23"/>
    </row>
    <row r="5" spans="1:14" x14ac:dyDescent="0.25">
      <c r="A5" s="12" t="s">
        <v>55</v>
      </c>
      <c r="B5" s="12">
        <v>7076</v>
      </c>
      <c r="C5" s="12" t="s">
        <v>56</v>
      </c>
      <c r="D5" s="12" t="s">
        <v>57</v>
      </c>
      <c r="E5" s="51"/>
      <c r="F5" s="62">
        <f>'CT ENTRY MASTER 1.1'!AB15</f>
        <v>140</v>
      </c>
      <c r="G5" s="62">
        <f>'CT ENTRY MASTER 1.1'!AC15</f>
        <v>63.636363636363633</v>
      </c>
      <c r="H5" s="62">
        <f>'CT ENTRY MASTER 1.1'!AD15</f>
        <v>54.545454545454547</v>
      </c>
      <c r="I5" s="10">
        <f>'CT ENTRY MASTER 1.1'!AE15</f>
        <v>0</v>
      </c>
      <c r="J5" s="12">
        <f>'CT ENTRY MASTER 1.1'!AF15</f>
        <v>0</v>
      </c>
      <c r="K5" s="63">
        <f>'CT ENTRY MASTER 1.1'!AG15</f>
        <v>54.545454545454547</v>
      </c>
      <c r="L5" s="12">
        <v>1</v>
      </c>
      <c r="M5" s="17"/>
      <c r="N5" s="23"/>
    </row>
    <row r="6" spans="1:14" x14ac:dyDescent="0.25">
      <c r="A6" s="12" t="s">
        <v>52</v>
      </c>
      <c r="B6" s="12">
        <v>7074</v>
      </c>
      <c r="C6" s="12" t="s">
        <v>53</v>
      </c>
      <c r="D6" s="12" t="s">
        <v>54</v>
      </c>
      <c r="E6" s="51"/>
      <c r="F6" s="62">
        <f>'CT ENTRY MASTER 1.1'!AB14</f>
        <v>139.5</v>
      </c>
      <c r="G6" s="62">
        <f>'CT ENTRY MASTER 1.1'!AC14</f>
        <v>63.409090909090907</v>
      </c>
      <c r="H6" s="62">
        <f>'CT ENTRY MASTER 1.1'!AD14</f>
        <v>54.88636363636364</v>
      </c>
      <c r="I6" s="10">
        <f>'CT ENTRY MASTER 1.1'!AE14</f>
        <v>0</v>
      </c>
      <c r="J6" s="12">
        <f>'CT ENTRY MASTER 1.1'!AF14</f>
        <v>0</v>
      </c>
      <c r="K6" s="63">
        <f>'CT ENTRY MASTER 1.1'!AG14</f>
        <v>54.88636363636364</v>
      </c>
      <c r="L6" s="12">
        <v>2</v>
      </c>
      <c r="M6" s="17"/>
      <c r="N6" s="23"/>
    </row>
    <row r="7" spans="1:14" x14ac:dyDescent="0.25">
      <c r="A7" s="13"/>
      <c r="B7" s="13"/>
      <c r="C7" s="13"/>
      <c r="D7" s="13"/>
      <c r="E7" s="19"/>
      <c r="F7" s="62"/>
      <c r="G7" s="62"/>
      <c r="H7" s="62"/>
      <c r="I7" s="60"/>
      <c r="J7" s="12"/>
      <c r="K7" s="63"/>
      <c r="L7" s="12"/>
      <c r="M7" s="17"/>
      <c r="N7" s="23"/>
    </row>
    <row r="8" spans="1:14" x14ac:dyDescent="0.25">
      <c r="A8" s="13"/>
      <c r="B8" s="13"/>
      <c r="C8" s="13"/>
      <c r="D8" s="13"/>
      <c r="E8" s="21"/>
      <c r="F8" s="62"/>
      <c r="G8" s="62"/>
      <c r="H8" s="62"/>
      <c r="I8" s="60"/>
      <c r="J8" s="12"/>
      <c r="K8" s="63"/>
      <c r="L8" s="12"/>
      <c r="M8" s="17"/>
      <c r="N8" s="23"/>
    </row>
  </sheetData>
  <sortState ref="A5:L6">
    <sortCondition ref="K5:K6"/>
  </sortState>
  <printOptions gridLines="1"/>
  <pageMargins left="0.70866141732283472" right="0.70866141732283472" top="0.74803149606299213" bottom="0.74803149606299213" header="0.31496062992125984" footer="0.31496062992125984"/>
  <pageSetup paperSize="9" scale="84" fitToHeight="0" orientation="landscape" horizontalDpi="0" verticalDpi="0" r:id="rId1"/>
  <headerFooter>
    <oddHeader>&amp;L&amp;G&amp;C2017 Grace Lutheran Express Qualifier
Combined Training&amp;R&amp;G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Normal="100" workbookViewId="0">
      <selection activeCell="L9" sqref="A1:L9"/>
    </sheetView>
  </sheetViews>
  <sheetFormatPr defaultRowHeight="15" x14ac:dyDescent="0.25"/>
  <cols>
    <col min="1" max="1" width="17.42578125" customWidth="1"/>
    <col min="2" max="2" width="7.28515625" customWidth="1"/>
    <col min="3" max="3" width="20.85546875" customWidth="1"/>
    <col min="4" max="4" width="29.7109375" customWidth="1"/>
    <col min="8" max="8" width="12" customWidth="1"/>
    <col min="9" max="9" width="10.85546875" customWidth="1"/>
    <col min="10" max="10" width="11.85546875" customWidth="1"/>
    <col min="11" max="11" width="9.140625" style="2"/>
  </cols>
  <sheetData>
    <row r="1" spans="1:13" x14ac:dyDescent="0.25">
      <c r="A1" s="16"/>
      <c r="B1" s="72"/>
      <c r="C1" s="73"/>
      <c r="D1" s="72"/>
      <c r="E1" s="147"/>
      <c r="F1" s="147"/>
      <c r="G1" s="71"/>
      <c r="H1" s="18"/>
      <c r="I1" s="16"/>
      <c r="J1" s="16"/>
      <c r="K1" s="11"/>
      <c r="L1" s="16"/>
      <c r="M1" s="16"/>
    </row>
    <row r="2" spans="1:13" x14ac:dyDescent="0.25">
      <c r="A2" s="16"/>
      <c r="B2" s="72"/>
      <c r="C2" s="16"/>
      <c r="D2" s="16"/>
      <c r="E2" s="74"/>
      <c r="F2" s="54"/>
      <c r="G2" s="71"/>
      <c r="H2" s="18"/>
      <c r="I2" s="16"/>
      <c r="J2" s="16"/>
      <c r="K2" s="11"/>
      <c r="L2" s="16"/>
      <c r="M2" s="16"/>
    </row>
    <row r="3" spans="1:13" ht="45" x14ac:dyDescent="0.25">
      <c r="A3" s="52" t="s">
        <v>0</v>
      </c>
      <c r="B3" s="52" t="s">
        <v>1</v>
      </c>
      <c r="C3" s="52"/>
      <c r="D3" s="52" t="s">
        <v>2</v>
      </c>
      <c r="E3" s="52"/>
      <c r="F3" s="75" t="s">
        <v>31</v>
      </c>
      <c r="G3" s="76" t="s">
        <v>27</v>
      </c>
      <c r="H3" s="77" t="s">
        <v>13</v>
      </c>
      <c r="I3" s="78" t="s">
        <v>41</v>
      </c>
      <c r="J3" s="52" t="s">
        <v>29</v>
      </c>
      <c r="K3" s="78" t="s">
        <v>42</v>
      </c>
      <c r="L3" s="52" t="s">
        <v>15</v>
      </c>
      <c r="M3" s="79"/>
    </row>
    <row r="4" spans="1:13" x14ac:dyDescent="0.25">
      <c r="A4" s="80" t="s">
        <v>43</v>
      </c>
      <c r="B4" s="80"/>
      <c r="C4" s="80"/>
      <c r="D4" s="80"/>
      <c r="E4" s="80"/>
      <c r="F4" s="80"/>
      <c r="G4" s="80"/>
      <c r="H4" s="80"/>
      <c r="I4" s="80"/>
      <c r="J4" s="80"/>
      <c r="K4" s="105"/>
      <c r="L4" s="80"/>
      <c r="M4" s="81"/>
    </row>
    <row r="5" spans="1:13" x14ac:dyDescent="0.25">
      <c r="A5" s="12" t="s">
        <v>19</v>
      </c>
      <c r="B5" s="12">
        <v>6715</v>
      </c>
      <c r="C5" s="12" t="s">
        <v>66</v>
      </c>
      <c r="D5" s="12" t="s">
        <v>48</v>
      </c>
      <c r="E5" s="22"/>
      <c r="F5" s="82">
        <f>'CT ENTRY MASTER 1.1'!AB23</f>
        <v>135.5</v>
      </c>
      <c r="G5" s="82">
        <f>'CT ENTRY MASTER 1.1'!AC24</f>
        <v>70.681818181818173</v>
      </c>
      <c r="H5" s="14">
        <f>'CT ENTRY MASTER 1.1'!AD24</f>
        <v>43.977272727272741</v>
      </c>
      <c r="I5" s="13">
        <f>'CT ENTRY MASTER 1.1'!AE24</f>
        <v>0</v>
      </c>
      <c r="J5" s="13">
        <f>'CT ENTRY MASTER 1.1'!AF24</f>
        <v>0</v>
      </c>
      <c r="K5" s="82">
        <f>H5+I5+J5</f>
        <v>43.977272727272741</v>
      </c>
      <c r="L5" s="13">
        <v>1</v>
      </c>
      <c r="M5" s="16"/>
    </row>
    <row r="6" spans="1:13" x14ac:dyDescent="0.25">
      <c r="A6" s="12" t="s">
        <v>22</v>
      </c>
      <c r="B6" s="12">
        <v>7363</v>
      </c>
      <c r="C6" s="12" t="s">
        <v>61</v>
      </c>
      <c r="D6" s="12" t="s">
        <v>62</v>
      </c>
      <c r="E6" s="22"/>
      <c r="F6" s="82">
        <f>'CT ENTRY MASTER 1.1'!AB21</f>
        <v>126</v>
      </c>
      <c r="G6" s="82">
        <f>'CT ENTRY MASTER 1.1'!AC22</f>
        <v>62.5</v>
      </c>
      <c r="H6" s="14">
        <f>'CT ENTRY MASTER 1.1'!AD22</f>
        <v>56.25</v>
      </c>
      <c r="I6" s="13">
        <f>'CT ENTRY MASTER 1.1'!AE22</f>
        <v>0</v>
      </c>
      <c r="J6" s="13">
        <f>'CT ENTRY MASTER 1.1'!AF22</f>
        <v>0</v>
      </c>
      <c r="K6" s="82">
        <f>H6+I6+J6</f>
        <v>56.25</v>
      </c>
      <c r="L6" s="13">
        <v>2</v>
      </c>
      <c r="M6" s="16"/>
    </row>
    <row r="7" spans="1:13" x14ac:dyDescent="0.25">
      <c r="A7" s="12" t="s">
        <v>58</v>
      </c>
      <c r="B7" s="12"/>
      <c r="C7" s="12" t="s">
        <v>59</v>
      </c>
      <c r="D7" s="12" t="s">
        <v>60</v>
      </c>
      <c r="E7" s="22"/>
      <c r="F7" s="82">
        <f>'CT ENTRY MASTER 1.1'!AB20</f>
        <v>0</v>
      </c>
      <c r="G7" s="82">
        <f>'CT ENTRY MASTER 1.1'!AC21</f>
        <v>57.272727272727273</v>
      </c>
      <c r="H7" s="14">
        <f>'CT ENTRY MASTER 1.1'!AD21</f>
        <v>64.090909090909093</v>
      </c>
      <c r="I7" s="13">
        <v>4</v>
      </c>
      <c r="J7" s="13">
        <v>0</v>
      </c>
      <c r="K7" s="82">
        <f>H7+I7+J7</f>
        <v>68.090909090909093</v>
      </c>
      <c r="L7" s="13">
        <v>3</v>
      </c>
      <c r="M7" s="16"/>
    </row>
    <row r="8" spans="1:13" x14ac:dyDescent="0.25">
      <c r="A8" s="12" t="s">
        <v>63</v>
      </c>
      <c r="B8" s="12">
        <v>1794</v>
      </c>
      <c r="C8" s="12" t="s">
        <v>64</v>
      </c>
      <c r="D8" s="12" t="s">
        <v>65</v>
      </c>
      <c r="E8" s="22"/>
      <c r="F8" s="82">
        <f>'CT ENTRY MASTER 1.1'!AB22</f>
        <v>137.5</v>
      </c>
      <c r="G8" s="82">
        <f>'CT ENTRY MASTER 1.1'!AC23</f>
        <v>61.590909090909093</v>
      </c>
      <c r="H8" s="14">
        <f>'CT ENTRY MASTER 1.1'!AD23</f>
        <v>57.61363636363636</v>
      </c>
      <c r="I8" s="13" t="s">
        <v>204</v>
      </c>
      <c r="J8" s="13"/>
      <c r="K8" s="82"/>
      <c r="L8" s="51"/>
      <c r="M8" s="16"/>
    </row>
    <row r="9" spans="1:13" x14ac:dyDescent="0.25">
      <c r="L9" s="51"/>
      <c r="M9" s="16"/>
    </row>
    <row r="10" spans="1:13" x14ac:dyDescent="0.25">
      <c r="A10" s="51"/>
      <c r="B10" s="51"/>
      <c r="C10" s="51"/>
      <c r="D10" s="51"/>
      <c r="E10" s="22"/>
      <c r="F10" s="82"/>
      <c r="G10" s="82"/>
      <c r="H10" s="14"/>
      <c r="I10" s="13"/>
      <c r="J10" s="13"/>
      <c r="K10" s="82"/>
      <c r="L10" s="51"/>
      <c r="M10" s="16"/>
    </row>
    <row r="11" spans="1:13" x14ac:dyDescent="0.25">
      <c r="A11" s="20"/>
      <c r="B11" s="20"/>
      <c r="C11" s="20"/>
      <c r="D11" s="20"/>
      <c r="E11" s="20"/>
      <c r="F11" s="89"/>
      <c r="G11" s="89"/>
      <c r="H11" s="90"/>
      <c r="I11" s="51"/>
      <c r="J11" s="51"/>
      <c r="K11" s="89"/>
      <c r="L11" s="51"/>
      <c r="M11" s="16"/>
    </row>
    <row r="12" spans="1:13" x14ac:dyDescent="0.25">
      <c r="A12" s="20"/>
      <c r="B12" s="20"/>
      <c r="C12" s="20"/>
      <c r="D12" s="20"/>
      <c r="E12" s="20"/>
      <c r="F12" s="89"/>
      <c r="G12" s="89"/>
      <c r="H12" s="90"/>
      <c r="I12" s="51"/>
      <c r="J12" s="51"/>
      <c r="K12" s="89"/>
      <c r="L12" s="51"/>
      <c r="M12" s="16"/>
    </row>
    <row r="13" spans="1:13" x14ac:dyDescent="0.25">
      <c r="A13" s="20"/>
      <c r="B13" s="20"/>
      <c r="C13" s="20"/>
      <c r="D13" s="20"/>
      <c r="E13" s="20"/>
      <c r="F13" s="89"/>
      <c r="G13" s="89"/>
      <c r="H13" s="90"/>
      <c r="I13" s="51"/>
      <c r="J13" s="51"/>
      <c r="K13" s="89"/>
      <c r="L13" s="51"/>
      <c r="M13" s="16"/>
    </row>
    <row r="14" spans="1:13" x14ac:dyDescent="0.25">
      <c r="A14" s="22"/>
      <c r="B14" s="22"/>
      <c r="C14" s="22"/>
      <c r="D14" s="22"/>
      <c r="E14" s="22"/>
      <c r="F14" s="82"/>
      <c r="G14" s="82"/>
      <c r="H14" s="14"/>
      <c r="I14" s="13"/>
      <c r="J14" s="13"/>
      <c r="K14" s="82"/>
      <c r="L14" s="13"/>
      <c r="M14" s="16"/>
    </row>
  </sheetData>
  <sortState ref="A5:L8">
    <sortCondition ref="K5:K8"/>
  </sortState>
  <mergeCells count="1">
    <mergeCell ref="E1:F1"/>
  </mergeCells>
  <printOptions gridLines="1"/>
  <pageMargins left="0.70866141732283472" right="0.70866141732283472" top="0.74803149606299213" bottom="0.74803149606299213" header="0.31496062992125984" footer="0.31496062992125984"/>
  <pageSetup paperSize="9" scale="84" fitToHeight="0" orientation="landscape" horizontalDpi="0" verticalDpi="0" r:id="rId1"/>
  <headerFooter>
    <oddHeader>&amp;L&amp;G&amp;C2017 Grace Lutheran Express Qualifier
Combined Training&amp;R&amp;G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zoomScaleNormal="100" workbookViewId="0">
      <selection activeCell="K9" sqref="K9"/>
    </sheetView>
  </sheetViews>
  <sheetFormatPr defaultRowHeight="15" x14ac:dyDescent="0.25"/>
  <cols>
    <col min="1" max="1" width="22.140625" customWidth="1"/>
    <col min="3" max="3" width="25" customWidth="1"/>
    <col min="4" max="4" width="23.85546875" customWidth="1"/>
  </cols>
  <sheetData>
    <row r="1" spans="1:13" x14ac:dyDescent="0.25">
      <c r="A1" s="17"/>
      <c r="B1" s="66"/>
      <c r="C1" s="67"/>
      <c r="D1" s="66" t="s">
        <v>39</v>
      </c>
      <c r="E1" s="53" t="str">
        <f>IF(TRIM('[1]Start List'!$F$4)&lt;&gt;"","C","")</f>
        <v>C</v>
      </c>
      <c r="F1" s="32"/>
      <c r="G1" s="44"/>
      <c r="H1" s="43"/>
      <c r="I1" s="32"/>
      <c r="J1" s="17"/>
      <c r="K1" s="17"/>
      <c r="L1" s="17"/>
      <c r="M1" s="17"/>
    </row>
    <row r="2" spans="1:13" x14ac:dyDescent="0.25">
      <c r="A2" s="17"/>
      <c r="B2" s="66"/>
      <c r="C2" s="17"/>
      <c r="D2" s="17"/>
      <c r="E2" s="53"/>
      <c r="F2" s="32"/>
      <c r="G2" s="44"/>
      <c r="H2" s="43"/>
      <c r="I2" s="32"/>
      <c r="J2" s="17"/>
      <c r="K2" s="17"/>
      <c r="L2" s="17"/>
      <c r="M2" s="17"/>
    </row>
    <row r="3" spans="1:13" ht="45" x14ac:dyDescent="0.25">
      <c r="A3" s="55" t="s">
        <v>0</v>
      </c>
      <c r="B3" s="55" t="s">
        <v>1</v>
      </c>
      <c r="C3" s="55"/>
      <c r="D3" s="55" t="s">
        <v>2</v>
      </c>
      <c r="E3" s="55"/>
      <c r="F3" s="56" t="s">
        <v>31</v>
      </c>
      <c r="G3" s="59" t="s">
        <v>27</v>
      </c>
      <c r="H3" s="109" t="s">
        <v>13</v>
      </c>
      <c r="I3" s="65" t="s">
        <v>41</v>
      </c>
      <c r="J3" s="65" t="s">
        <v>29</v>
      </c>
      <c r="K3" s="65" t="s">
        <v>42</v>
      </c>
      <c r="L3" s="56" t="s">
        <v>15</v>
      </c>
      <c r="M3" s="17"/>
    </row>
    <row r="4" spans="1:13" x14ac:dyDescent="0.25">
      <c r="A4" s="52" t="s">
        <v>34</v>
      </c>
      <c r="B4" s="13"/>
      <c r="C4" s="13"/>
      <c r="D4" s="13"/>
      <c r="E4" s="12"/>
      <c r="F4" s="62"/>
      <c r="G4" s="62"/>
      <c r="H4" s="62"/>
      <c r="I4" s="60"/>
      <c r="J4" s="12"/>
      <c r="K4" s="63"/>
      <c r="L4" s="12"/>
      <c r="M4" s="17"/>
    </row>
    <row r="5" spans="1:13" x14ac:dyDescent="0.25">
      <c r="A5" s="12" t="s">
        <v>77</v>
      </c>
      <c r="B5" s="12">
        <v>7212</v>
      </c>
      <c r="C5" s="12" t="s">
        <v>78</v>
      </c>
      <c r="D5" s="12" t="s">
        <v>79</v>
      </c>
      <c r="E5" s="12"/>
      <c r="F5" s="62">
        <f>'Dressage 1.3'!AC30</f>
        <v>164</v>
      </c>
      <c r="G5" s="62">
        <f>'Dressage 1.3'!AD30</f>
        <v>71.304347826086953</v>
      </c>
      <c r="H5" s="62">
        <f>'Dressage 1.3'!AE30</f>
        <v>43.04347826086957</v>
      </c>
      <c r="I5" s="60">
        <f>'Dressage 1.3'!AF30</f>
        <v>0</v>
      </c>
      <c r="J5" s="12">
        <f>'Dressage 1.3'!AG30</f>
        <v>0</v>
      </c>
      <c r="K5" s="63">
        <f>H5+I5+J5</f>
        <v>43.04347826086957</v>
      </c>
      <c r="L5" s="12">
        <v>1</v>
      </c>
      <c r="M5" s="17"/>
    </row>
    <row r="6" spans="1:13" x14ac:dyDescent="0.25">
      <c r="A6" s="12" t="s">
        <v>36</v>
      </c>
      <c r="B6" s="12">
        <v>6714</v>
      </c>
      <c r="C6" s="12" t="s">
        <v>75</v>
      </c>
      <c r="D6" s="12" t="s">
        <v>76</v>
      </c>
      <c r="E6" s="22"/>
      <c r="F6" s="62">
        <f>'Dressage 1.3'!AC29</f>
        <v>158.5</v>
      </c>
      <c r="G6" s="62">
        <f>'Dressage 1.3'!AD29</f>
        <v>68.913043478260875</v>
      </c>
      <c r="H6" s="62">
        <f>'Dressage 1.3'!AE29</f>
        <v>46.630434782608688</v>
      </c>
      <c r="I6" s="60">
        <f>'Dressage 1.3'!AF29</f>
        <v>0</v>
      </c>
      <c r="J6" s="12">
        <f>'Dressage 1.3'!AG29</f>
        <v>0</v>
      </c>
      <c r="K6" s="63">
        <f>H6+I6+J6</f>
        <v>46.630434782608688</v>
      </c>
      <c r="L6" s="12">
        <v>2</v>
      </c>
      <c r="M6" s="17"/>
    </row>
    <row r="7" spans="1:13" x14ac:dyDescent="0.25">
      <c r="A7" s="12" t="s">
        <v>52</v>
      </c>
      <c r="B7" s="12">
        <v>6640</v>
      </c>
      <c r="C7" s="12" t="s">
        <v>80</v>
      </c>
      <c r="D7" s="12" t="s">
        <v>81</v>
      </c>
      <c r="E7" s="12"/>
      <c r="F7" s="62">
        <f>'Dressage 1.3'!AC31</f>
        <v>146.66</v>
      </c>
      <c r="G7" s="62">
        <f>'Dressage 1.3'!AD31</f>
        <v>63.765217391304354</v>
      </c>
      <c r="H7" s="62">
        <f>'Dressage 1.3'!AE31</f>
        <v>54.352173913043472</v>
      </c>
      <c r="I7" s="60">
        <f>'Dressage 1.3'!AF31</f>
        <v>0</v>
      </c>
      <c r="J7" s="12">
        <f>'Dressage 1.3'!AG31</f>
        <v>0</v>
      </c>
      <c r="K7" s="63">
        <f>H7+I7+J7</f>
        <v>54.352173913043472</v>
      </c>
      <c r="L7" s="12">
        <v>3</v>
      </c>
      <c r="M7" s="17"/>
    </row>
    <row r="8" spans="1:13" x14ac:dyDescent="0.25">
      <c r="A8" s="12" t="s">
        <v>35</v>
      </c>
      <c r="B8" s="12">
        <v>6506</v>
      </c>
      <c r="C8" s="12" t="s">
        <v>73</v>
      </c>
      <c r="D8" s="12" t="s">
        <v>74</v>
      </c>
      <c r="E8" s="34"/>
      <c r="F8" s="62">
        <f>'Dressage 1.3'!AC28</f>
        <v>140</v>
      </c>
      <c r="G8" s="62">
        <f>'Dressage 1.3'!AD28</f>
        <v>60.869565217391312</v>
      </c>
      <c r="H8" s="62">
        <f>'Dressage 1.3'!AE28</f>
        <v>58.695652173913032</v>
      </c>
      <c r="I8" s="60">
        <f>'Dressage 1.3'!AF28</f>
        <v>0</v>
      </c>
      <c r="J8" s="12">
        <f>'Dressage 1.3'!AG28</f>
        <v>0</v>
      </c>
      <c r="K8" s="63">
        <f>H8+I8+J8</f>
        <v>58.695652173913032</v>
      </c>
      <c r="L8" s="145">
        <v>4</v>
      </c>
    </row>
    <row r="9" spans="1:13" x14ac:dyDescent="0.25">
      <c r="A9" s="12" t="s">
        <v>70</v>
      </c>
      <c r="B9" s="12">
        <v>7092</v>
      </c>
      <c r="C9" s="12" t="s">
        <v>71</v>
      </c>
      <c r="D9" s="12" t="s">
        <v>72</v>
      </c>
      <c r="E9" s="34"/>
      <c r="F9" s="62">
        <f>'Dressage 1.3'!AC27</f>
        <v>149.5</v>
      </c>
      <c r="G9" s="62">
        <f>'Dressage 1.3'!AD27</f>
        <v>65</v>
      </c>
      <c r="H9" s="62">
        <f>'Dressage 1.3'!AE27</f>
        <v>52.5</v>
      </c>
      <c r="I9" s="60">
        <v>8</v>
      </c>
      <c r="J9" s="12">
        <f>'Dressage 1.3'!AG27</f>
        <v>0</v>
      </c>
      <c r="K9" s="63">
        <f>H9+I9+J9</f>
        <v>60.5</v>
      </c>
      <c r="L9" s="145">
        <v>5</v>
      </c>
    </row>
  </sheetData>
  <sortState ref="A5:L9">
    <sortCondition ref="K5:K9"/>
  </sortState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horizontalDpi="0" verticalDpi="0" r:id="rId1"/>
  <headerFooter>
    <oddHeader>&amp;L&amp;G&amp;C2017 Grace Lutheran College Express Qualifier
Combined Traning&amp;R&amp;G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opLeftCell="A10" zoomScaleNormal="100" workbookViewId="0">
      <selection activeCell="M10" sqref="A3:M10"/>
    </sheetView>
  </sheetViews>
  <sheetFormatPr defaultRowHeight="15" x14ac:dyDescent="0.25"/>
  <cols>
    <col min="1" max="1" width="17.28515625" customWidth="1"/>
    <col min="2" max="2" width="7.5703125" customWidth="1"/>
    <col min="3" max="3" width="21" customWidth="1"/>
    <col min="4" max="4" width="27.140625" customWidth="1"/>
  </cols>
  <sheetData>
    <row r="1" spans="1:13" x14ac:dyDescent="0.25">
      <c r="A1" s="16"/>
      <c r="B1" s="72"/>
      <c r="C1" s="73"/>
      <c r="D1" s="72" t="s">
        <v>196</v>
      </c>
      <c r="E1" s="147"/>
      <c r="F1" s="147"/>
      <c r="G1" s="71"/>
      <c r="H1" s="18"/>
      <c r="I1" s="16"/>
      <c r="J1" s="16"/>
      <c r="K1" s="16"/>
      <c r="L1" s="16"/>
      <c r="M1" s="16"/>
    </row>
    <row r="2" spans="1:13" x14ac:dyDescent="0.25">
      <c r="A2" s="16"/>
      <c r="B2" s="72"/>
      <c r="C2" s="16"/>
      <c r="D2" s="16"/>
      <c r="E2" s="74"/>
      <c r="F2" s="54"/>
      <c r="G2" s="71"/>
      <c r="H2" s="18"/>
      <c r="I2" s="16"/>
      <c r="J2" s="16"/>
      <c r="K2" s="16"/>
      <c r="L2" s="16"/>
      <c r="M2" s="16"/>
    </row>
    <row r="3" spans="1:13" ht="45" x14ac:dyDescent="0.25">
      <c r="A3" s="98" t="s">
        <v>0</v>
      </c>
      <c r="B3" s="98" t="s">
        <v>1</v>
      </c>
      <c r="C3" s="98"/>
      <c r="D3" s="98" t="s">
        <v>2</v>
      </c>
      <c r="E3" s="98"/>
      <c r="F3" s="99" t="s">
        <v>31</v>
      </c>
      <c r="G3" s="100" t="s">
        <v>27</v>
      </c>
      <c r="H3" s="101" t="s">
        <v>13</v>
      </c>
      <c r="I3" s="102" t="s">
        <v>41</v>
      </c>
      <c r="J3" s="98" t="s">
        <v>29</v>
      </c>
      <c r="K3" s="103" t="s">
        <v>42</v>
      </c>
      <c r="L3" s="98" t="s">
        <v>15</v>
      </c>
      <c r="M3" s="79"/>
    </row>
    <row r="4" spans="1:13" x14ac:dyDescent="0.25">
      <c r="A4" s="80" t="s">
        <v>192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x14ac:dyDescent="0.25">
      <c r="A5" s="12" t="s">
        <v>19</v>
      </c>
      <c r="B5" s="12">
        <v>4743</v>
      </c>
      <c r="C5" s="12" t="s">
        <v>85</v>
      </c>
      <c r="D5" s="12"/>
      <c r="E5" s="22"/>
      <c r="F5" s="82">
        <f>'Dressage 1.3'!AC19</f>
        <v>158</v>
      </c>
      <c r="G5" s="82">
        <f>'Dressage 1.3'!AD19</f>
        <v>68.695652173913047</v>
      </c>
      <c r="H5" s="14">
        <f>'Dressage 1.3'!AE19</f>
        <v>46.95652173913043</v>
      </c>
      <c r="I5" s="13">
        <v>0</v>
      </c>
      <c r="J5" s="13">
        <v>0</v>
      </c>
      <c r="K5" s="14">
        <f>'Dressage 1.3'!AH19</f>
        <v>46.95652173913043</v>
      </c>
      <c r="L5" s="13">
        <v>1</v>
      </c>
      <c r="M5" s="80"/>
    </row>
    <row r="6" spans="1:13" x14ac:dyDescent="0.25">
      <c r="A6" s="12" t="s">
        <v>20</v>
      </c>
      <c r="B6" s="12">
        <v>7178</v>
      </c>
      <c r="C6" s="12" t="s">
        <v>92</v>
      </c>
      <c r="D6" s="12" t="s">
        <v>21</v>
      </c>
      <c r="E6" s="22"/>
      <c r="F6" s="82">
        <f>'Dressage 1.3'!AC22</f>
        <v>144.5</v>
      </c>
      <c r="G6" s="82">
        <f>'Dressage 1.3'!AD22</f>
        <v>62.826086956521742</v>
      </c>
      <c r="H6" s="14">
        <f>'Dressage 1.3'!AE22</f>
        <v>55.760869565217391</v>
      </c>
      <c r="I6" s="13">
        <f>'Dressage 1.3'!AF22</f>
        <v>0</v>
      </c>
      <c r="J6" s="13">
        <f>'Dressage 1.3'!AG22</f>
        <v>0</v>
      </c>
      <c r="K6" s="14">
        <f>H6+I6+J6</f>
        <v>55.760869565217391</v>
      </c>
      <c r="L6" s="51">
        <v>2</v>
      </c>
      <c r="M6" s="13"/>
    </row>
    <row r="7" spans="1:13" x14ac:dyDescent="0.25">
      <c r="A7" s="12" t="s">
        <v>89</v>
      </c>
      <c r="B7" s="12">
        <v>7115</v>
      </c>
      <c r="C7" s="12" t="s">
        <v>90</v>
      </c>
      <c r="D7" s="12" t="s">
        <v>91</v>
      </c>
      <c r="E7" s="22"/>
      <c r="F7" s="82">
        <f>'Dressage 1.3'!AC21</f>
        <v>144</v>
      </c>
      <c r="G7" s="82">
        <f>'Dressage 1.3'!AD21</f>
        <v>62.608695652173921</v>
      </c>
      <c r="H7" s="14">
        <f>'Dressage 1.3'!AE21</f>
        <v>56.086956521739118</v>
      </c>
      <c r="I7" s="13">
        <f>'Dressage 1.3'!AF21</f>
        <v>0</v>
      </c>
      <c r="J7" s="13">
        <f>'Dressage 1.3'!AG21</f>
        <v>0</v>
      </c>
      <c r="K7" s="14">
        <f>H7+I7+J7</f>
        <v>56.086956521739118</v>
      </c>
      <c r="L7" s="13">
        <v>3</v>
      </c>
      <c r="M7" s="13"/>
    </row>
    <row r="8" spans="1:13" x14ac:dyDescent="0.25">
      <c r="A8" s="12" t="s">
        <v>83</v>
      </c>
      <c r="B8" s="12">
        <v>7075</v>
      </c>
      <c r="C8" s="12" t="s">
        <v>84</v>
      </c>
      <c r="D8" s="12" t="s">
        <v>81</v>
      </c>
      <c r="E8" s="22"/>
      <c r="F8" s="82">
        <f>'Dressage 1.3'!AC18</f>
        <v>143.5</v>
      </c>
      <c r="G8" s="82">
        <f>'Dressage 1.3'!AD18</f>
        <v>62.391304347826079</v>
      </c>
      <c r="H8" s="14">
        <f>'Dressage 1.3'!AE18</f>
        <v>56.413043478260882</v>
      </c>
      <c r="I8" s="13">
        <v>0</v>
      </c>
      <c r="J8" s="13">
        <v>0</v>
      </c>
      <c r="K8" s="14">
        <f>H8+I8+J8</f>
        <v>56.413043478260882</v>
      </c>
      <c r="L8" s="80">
        <v>4</v>
      </c>
      <c r="M8" s="13"/>
    </row>
    <row r="9" spans="1:13" x14ac:dyDescent="0.25">
      <c r="A9" s="12" t="s">
        <v>83</v>
      </c>
      <c r="B9" s="12"/>
      <c r="C9" s="12" t="s">
        <v>93</v>
      </c>
      <c r="D9" s="12" t="s">
        <v>94</v>
      </c>
      <c r="E9" s="22"/>
      <c r="F9" s="82">
        <f>'Dressage 1.3'!AC23</f>
        <v>142</v>
      </c>
      <c r="G9" s="82">
        <f>'Dressage 1.3'!AD23</f>
        <v>61.739130434782609</v>
      </c>
      <c r="H9" s="14">
        <f>'Dressage 1.3'!AE23</f>
        <v>57.391304347826086</v>
      </c>
      <c r="I9" s="13">
        <f>'Dressage 1.3'!AF23</f>
        <v>0</v>
      </c>
      <c r="J9" s="13">
        <f>'Dressage 1.3'!AG23</f>
        <v>0</v>
      </c>
      <c r="K9" s="14">
        <f>H9+I9+J9</f>
        <v>57.391304347826086</v>
      </c>
      <c r="L9" s="51">
        <v>5</v>
      </c>
      <c r="M9" s="13"/>
    </row>
    <row r="10" spans="1:13" x14ac:dyDescent="0.25">
      <c r="A10" s="12" t="s">
        <v>86</v>
      </c>
      <c r="B10" s="12">
        <v>6925</v>
      </c>
      <c r="C10" s="12" t="s">
        <v>87</v>
      </c>
      <c r="D10" s="12" t="s">
        <v>88</v>
      </c>
      <c r="E10" s="22"/>
      <c r="F10" s="82">
        <f>'Dressage 1.3'!AC20</f>
        <v>146.5</v>
      </c>
      <c r="G10" s="82">
        <f>'Dressage 1.3'!AD20</f>
        <v>63.695652173913039</v>
      </c>
      <c r="H10" s="14">
        <f>'Dressage 1.3'!AE20</f>
        <v>54.456521739130437</v>
      </c>
      <c r="I10" s="13">
        <v>4</v>
      </c>
      <c r="J10" s="13">
        <f>'Dressage 1.3'!AG20</f>
        <v>0</v>
      </c>
      <c r="K10" s="14">
        <f>H10+I10+J10</f>
        <v>58.456521739130437</v>
      </c>
      <c r="L10" s="13">
        <v>6</v>
      </c>
      <c r="M10" s="13"/>
    </row>
    <row r="11" spans="1:13" x14ac:dyDescent="0.25">
      <c r="A11" s="51"/>
      <c r="B11" s="51"/>
      <c r="C11" s="51"/>
      <c r="D11" s="51"/>
      <c r="E11" s="22"/>
      <c r="F11" s="82"/>
      <c r="G11" s="82"/>
      <c r="H11" s="14"/>
      <c r="I11" s="13"/>
      <c r="J11" s="13"/>
      <c r="K11" s="14"/>
      <c r="L11" s="51"/>
      <c r="M11" s="13"/>
    </row>
    <row r="12" spans="1:13" x14ac:dyDescent="0.25">
      <c r="A12" s="51"/>
      <c r="B12" s="51"/>
      <c r="C12" s="51"/>
      <c r="D12" s="51"/>
      <c r="E12" s="22"/>
      <c r="F12" s="82">
        <f>'Dressage 1.3'!AC25</f>
        <v>0</v>
      </c>
      <c r="G12" s="82">
        <f>'Dressage 1.3'!AD25</f>
        <v>0</v>
      </c>
      <c r="H12" s="14">
        <f>'Dressage 1.3'!AE25</f>
        <v>150</v>
      </c>
      <c r="I12" s="13">
        <f>'Dressage 1.3'!AF25</f>
        <v>0</v>
      </c>
      <c r="J12" s="13">
        <f>'Dressage 1.3'!AG25</f>
        <v>0</v>
      </c>
      <c r="K12" s="14">
        <f>'Dressage 1.3'!AH25</f>
        <v>150</v>
      </c>
      <c r="L12" s="13"/>
      <c r="M12" s="13"/>
    </row>
    <row r="13" spans="1:13" s="106" customFormat="1" x14ac:dyDescent="0.25">
      <c r="A13" s="31"/>
      <c r="B13" s="31"/>
      <c r="C13" s="31"/>
      <c r="D13" s="31"/>
      <c r="E13" s="31"/>
      <c r="F13" s="82">
        <f>'Dressage 1.3'!AC26</f>
        <v>0</v>
      </c>
      <c r="G13" s="82">
        <f>'Dressage 1.3'!AD26</f>
        <v>0</v>
      </c>
      <c r="H13" s="14">
        <f>'Dressage 1.3'!AE26</f>
        <v>150</v>
      </c>
      <c r="I13" s="13">
        <f>'Dressage 1.3'!AF26</f>
        <v>0</v>
      </c>
      <c r="J13" s="13">
        <f>'Dressage 1.3'!AG26</f>
        <v>0</v>
      </c>
      <c r="K13" s="14">
        <f>'Dressage 1.3'!AH26</f>
        <v>150</v>
      </c>
      <c r="L13" s="20"/>
      <c r="M13" s="20"/>
    </row>
    <row r="14" spans="1:13" x14ac:dyDescent="0.25">
      <c r="F14" s="82">
        <f>'Dressage 1.3'!AC27</f>
        <v>149.5</v>
      </c>
      <c r="G14" s="82">
        <f>'Dressage 1.3'!AD27</f>
        <v>65</v>
      </c>
      <c r="H14" s="14">
        <f>'Dressage 1.3'!AE27</f>
        <v>52.5</v>
      </c>
      <c r="I14" s="13">
        <f>'Dressage 1.3'!AF27</f>
        <v>0</v>
      </c>
      <c r="J14" s="13">
        <f>'Dressage 1.3'!AG27</f>
        <v>0</v>
      </c>
      <c r="K14" s="14">
        <f>'Dressage 1.3'!AH27</f>
        <v>52.5</v>
      </c>
    </row>
    <row r="15" spans="1:13" x14ac:dyDescent="0.25">
      <c r="F15" s="82">
        <f>'Dressage 1.3'!AC28</f>
        <v>140</v>
      </c>
      <c r="G15" s="82">
        <f>'Dressage 1.3'!AD28</f>
        <v>60.869565217391312</v>
      </c>
      <c r="H15" s="14">
        <f>'Dressage 1.3'!AE28</f>
        <v>58.695652173913032</v>
      </c>
      <c r="I15" s="13">
        <f>'Dressage 1.3'!AF28</f>
        <v>0</v>
      </c>
      <c r="J15" s="13">
        <f>'Dressage 1.3'!AG28</f>
        <v>0</v>
      </c>
      <c r="K15" s="14">
        <f>'Dressage 1.3'!AH28</f>
        <v>58.695652173913032</v>
      </c>
    </row>
    <row r="16" spans="1:13" x14ac:dyDescent="0.25">
      <c r="F16" s="82">
        <f>'Dressage 1.3'!AC29</f>
        <v>158.5</v>
      </c>
      <c r="G16" s="82">
        <f>'Dressage 1.3'!AD29</f>
        <v>68.913043478260875</v>
      </c>
      <c r="H16" s="14">
        <f>'Dressage 1.3'!AE29</f>
        <v>46.630434782608688</v>
      </c>
      <c r="I16" s="13">
        <f>'Dressage 1.3'!AF29</f>
        <v>0</v>
      </c>
      <c r="J16" s="13">
        <f>'Dressage 1.3'!AG29</f>
        <v>0</v>
      </c>
      <c r="K16" s="14">
        <f>'Dressage 1.3'!AH29</f>
        <v>46.630434782608688</v>
      </c>
    </row>
    <row r="17" spans="6:11" x14ac:dyDescent="0.25">
      <c r="F17" s="82">
        <f>'Dressage 1.3'!AC30</f>
        <v>164</v>
      </c>
      <c r="G17" s="82">
        <f>'Dressage 1.3'!AD30</f>
        <v>71.304347826086953</v>
      </c>
      <c r="H17" s="14">
        <f>'Dressage 1.3'!AE30</f>
        <v>43.04347826086957</v>
      </c>
      <c r="I17" s="13">
        <f>'Dressage 1.3'!AF30</f>
        <v>0</v>
      </c>
      <c r="J17" s="13">
        <f>'Dressage 1.3'!AG30</f>
        <v>0</v>
      </c>
      <c r="K17" s="14">
        <f>'Dressage 1.3'!AH30</f>
        <v>43.04347826086957</v>
      </c>
    </row>
    <row r="18" spans="6:11" x14ac:dyDescent="0.25">
      <c r="F18" s="82">
        <f>'Dressage 1.3'!AC31</f>
        <v>146.66</v>
      </c>
      <c r="G18" s="82">
        <f>'Dressage 1.3'!AD31</f>
        <v>63.765217391304354</v>
      </c>
      <c r="H18" s="14">
        <f>'Dressage 1.3'!AE31</f>
        <v>54.352173913043472</v>
      </c>
      <c r="I18" s="13">
        <f>'Dressage 1.3'!AF31</f>
        <v>0</v>
      </c>
      <c r="J18" s="13">
        <f>'Dressage 1.3'!AG31</f>
        <v>0</v>
      </c>
      <c r="K18" s="14">
        <f>'Dressage 1.3'!AH31</f>
        <v>54.352173913043472</v>
      </c>
    </row>
    <row r="19" spans="6:11" x14ac:dyDescent="0.25">
      <c r="F19" s="82">
        <f>'Dressage 1.3'!AC32</f>
        <v>0</v>
      </c>
      <c r="G19" s="82">
        <f>'Dressage 1.3'!AD32</f>
        <v>0</v>
      </c>
      <c r="H19" s="14">
        <f>'Dressage 1.3'!AE32</f>
        <v>150</v>
      </c>
      <c r="I19" s="13">
        <f>'Dressage 1.3'!AF32</f>
        <v>0</v>
      </c>
      <c r="J19" s="13">
        <f>'Dressage 1.3'!AG32</f>
        <v>0</v>
      </c>
      <c r="K19" s="14">
        <f>'Dressage 1.3'!AH32</f>
        <v>150</v>
      </c>
    </row>
    <row r="20" spans="6:11" x14ac:dyDescent="0.25">
      <c r="F20" s="82">
        <f>'Dressage 1.3'!AC33</f>
        <v>0</v>
      </c>
      <c r="G20" s="82">
        <f>'Dressage 1.3'!AD33</f>
        <v>0</v>
      </c>
      <c r="H20" s="14">
        <f>'Dressage 1.3'!AE33</f>
        <v>150</v>
      </c>
      <c r="I20" s="13">
        <f>'Dressage 1.3'!AF33</f>
        <v>0</v>
      </c>
      <c r="J20" s="13">
        <f>'Dressage 1.3'!AG33</f>
        <v>0</v>
      </c>
      <c r="K20" s="14">
        <f>'Dressage 1.3'!AH33</f>
        <v>150</v>
      </c>
    </row>
    <row r="21" spans="6:11" x14ac:dyDescent="0.25">
      <c r="F21" s="82">
        <f>'Dressage 1.3'!AC34</f>
        <v>0</v>
      </c>
      <c r="G21" s="82">
        <f>'Dressage 1.3'!AD34</f>
        <v>0</v>
      </c>
      <c r="H21" s="14">
        <f>'Dressage 1.3'!AE34</f>
        <v>150</v>
      </c>
      <c r="I21" s="13">
        <f>'Dressage 1.3'!AF34</f>
        <v>0</v>
      </c>
      <c r="J21" s="13">
        <f>'Dressage 1.3'!AG34</f>
        <v>0</v>
      </c>
      <c r="K21" s="14">
        <f>'Dressage 1.3'!AH34</f>
        <v>150</v>
      </c>
    </row>
    <row r="22" spans="6:11" x14ac:dyDescent="0.25">
      <c r="F22" s="82">
        <f>'Dressage 1.3'!AC35</f>
        <v>0</v>
      </c>
      <c r="G22" s="82">
        <f>'Dressage 1.3'!AD35</f>
        <v>0</v>
      </c>
      <c r="H22" s="14">
        <f>'Dressage 1.3'!AE35</f>
        <v>150</v>
      </c>
      <c r="I22" s="13">
        <f>'Dressage 1.3'!AF35</f>
        <v>0</v>
      </c>
      <c r="J22" s="13">
        <f>'Dressage 1.3'!AG35</f>
        <v>0</v>
      </c>
      <c r="K22" s="14">
        <f>'Dressage 1.3'!AH35</f>
        <v>150</v>
      </c>
    </row>
    <row r="23" spans="6:11" x14ac:dyDescent="0.25">
      <c r="F23" s="82">
        <f>'Dressage 1.3'!AC36</f>
        <v>0</v>
      </c>
      <c r="G23" s="82">
        <f>'Dressage 1.3'!AD36</f>
        <v>0</v>
      </c>
      <c r="H23" s="14">
        <f>'Dressage 1.3'!AE36</f>
        <v>150</v>
      </c>
      <c r="I23" s="13">
        <f>'Dressage 1.3'!AF36</f>
        <v>0</v>
      </c>
      <c r="J23" s="13">
        <f>'Dressage 1.3'!AG36</f>
        <v>0</v>
      </c>
      <c r="K23" s="14">
        <f>'Dressage 1.3'!AH36</f>
        <v>150</v>
      </c>
    </row>
    <row r="24" spans="6:11" x14ac:dyDescent="0.25">
      <c r="F24" s="82">
        <f>'Dressage 1.3'!AC37</f>
        <v>0</v>
      </c>
      <c r="G24" s="82">
        <f>'Dressage 1.3'!AD37</f>
        <v>0</v>
      </c>
      <c r="H24" s="14">
        <f>'Dressage 1.3'!AE37</f>
        <v>150</v>
      </c>
      <c r="I24" s="13">
        <f>'Dressage 1.3'!AF37</f>
        <v>0</v>
      </c>
      <c r="J24" s="13">
        <f>'Dressage 1.3'!AG37</f>
        <v>0</v>
      </c>
      <c r="K24" s="14">
        <f>'Dressage 1.3'!AH37</f>
        <v>150</v>
      </c>
    </row>
    <row r="25" spans="6:11" x14ac:dyDescent="0.25">
      <c r="F25" s="82">
        <f>'Dressage 1.3'!AC38</f>
        <v>0</v>
      </c>
      <c r="G25" s="82">
        <f>'Dressage 1.3'!AD38</f>
        <v>0</v>
      </c>
      <c r="H25" s="14">
        <f>'Dressage 1.3'!AE38</f>
        <v>150</v>
      </c>
      <c r="I25" s="13">
        <f>'Dressage 1.3'!AF38</f>
        <v>0</v>
      </c>
      <c r="J25" s="13">
        <f>'Dressage 1.3'!AG38</f>
        <v>0</v>
      </c>
      <c r="K25" s="14">
        <f>'Dressage 1.3'!AH38</f>
        <v>150</v>
      </c>
    </row>
    <row r="26" spans="6:11" x14ac:dyDescent="0.25">
      <c r="F26" s="82">
        <f>'Dressage 1.3'!AC39</f>
        <v>0</v>
      </c>
      <c r="G26" s="82">
        <f>'Dressage 1.3'!AD39</f>
        <v>0</v>
      </c>
      <c r="H26" s="14">
        <f>'Dressage 1.3'!AE39</f>
        <v>150</v>
      </c>
      <c r="I26" s="13">
        <f>'Dressage 1.3'!AF39</f>
        <v>0</v>
      </c>
      <c r="J26" s="13">
        <f>'Dressage 1.3'!AG39</f>
        <v>0</v>
      </c>
      <c r="K26" s="14">
        <f>'Dressage 1.3'!AH39</f>
        <v>150</v>
      </c>
    </row>
    <row r="27" spans="6:11" x14ac:dyDescent="0.25">
      <c r="F27" s="82">
        <f>'Dressage 1.3'!AC40</f>
        <v>0</v>
      </c>
      <c r="G27" s="82">
        <f>'Dressage 1.3'!AD40</f>
        <v>0</v>
      </c>
      <c r="H27" s="14">
        <f>'Dressage 1.3'!AE40</f>
        <v>150</v>
      </c>
      <c r="I27" s="13">
        <f>'Dressage 1.3'!AF40</f>
        <v>0</v>
      </c>
      <c r="J27" s="13">
        <f>'Dressage 1.3'!AG40</f>
        <v>0</v>
      </c>
      <c r="K27" s="14">
        <f>'Dressage 1.3'!AH40</f>
        <v>150</v>
      </c>
    </row>
    <row r="28" spans="6:11" x14ac:dyDescent="0.25">
      <c r="F28" s="82">
        <f>'Dressage 1.3'!AC41</f>
        <v>0</v>
      </c>
      <c r="G28" s="82">
        <f>'Dressage 1.3'!AD41</f>
        <v>0</v>
      </c>
      <c r="H28" s="14">
        <f>'Dressage 1.3'!AE41</f>
        <v>150</v>
      </c>
      <c r="I28" s="13">
        <f>'Dressage 1.3'!AF41</f>
        <v>0</v>
      </c>
      <c r="J28" s="13">
        <f>'Dressage 1.3'!AG41</f>
        <v>0</v>
      </c>
      <c r="K28" s="14">
        <f>'Dressage 1.3'!AH41</f>
        <v>150</v>
      </c>
    </row>
    <row r="29" spans="6:11" x14ac:dyDescent="0.25">
      <c r="F29" s="82">
        <f>'Dressage 1.3'!AC42</f>
        <v>0</v>
      </c>
      <c r="G29" s="82">
        <f>'Dressage 1.3'!AD42</f>
        <v>0</v>
      </c>
      <c r="H29" s="14">
        <f>'Dressage 1.3'!AE42</f>
        <v>150</v>
      </c>
      <c r="I29" s="13">
        <f>'Dressage 1.3'!AF42</f>
        <v>0</v>
      </c>
      <c r="J29" s="13">
        <f>'Dressage 1.3'!AG42</f>
        <v>0</v>
      </c>
      <c r="K29" s="14">
        <f>'Dressage 1.3'!AH42</f>
        <v>150</v>
      </c>
    </row>
    <row r="30" spans="6:11" x14ac:dyDescent="0.25">
      <c r="F30" s="82">
        <f>'Dressage 1.3'!AC43</f>
        <v>0</v>
      </c>
      <c r="G30" s="82">
        <f>'Dressage 1.3'!AD43</f>
        <v>0</v>
      </c>
      <c r="H30" s="14">
        <f>'Dressage 1.3'!AE43</f>
        <v>150</v>
      </c>
      <c r="I30" s="13">
        <f>'Dressage 1.3'!AF43</f>
        <v>0</v>
      </c>
      <c r="J30" s="13">
        <f>'Dressage 1.3'!AG43</f>
        <v>0</v>
      </c>
      <c r="K30" s="14">
        <f>'Dressage 1.3'!AH43</f>
        <v>150</v>
      </c>
    </row>
    <row r="31" spans="6:11" x14ac:dyDescent="0.25">
      <c r="F31" s="82">
        <f>'Dressage 1.3'!AC44</f>
        <v>0</v>
      </c>
      <c r="G31" s="82">
        <f>'Dressage 1.3'!AD44</f>
        <v>0</v>
      </c>
      <c r="H31" s="14">
        <f>'Dressage 1.3'!AE44</f>
        <v>150</v>
      </c>
      <c r="I31" s="13">
        <f>'Dressage 1.3'!AF44</f>
        <v>0</v>
      </c>
      <c r="J31" s="13">
        <f>'Dressage 1.3'!AG44</f>
        <v>0</v>
      </c>
      <c r="K31" s="14">
        <f>'Dressage 1.3'!AH44</f>
        <v>150</v>
      </c>
    </row>
    <row r="32" spans="6:11" x14ac:dyDescent="0.25">
      <c r="F32" s="82">
        <f>'Dressage 1.3'!AC45</f>
        <v>0</v>
      </c>
      <c r="G32" s="82">
        <f>'Dressage 1.3'!AD45</f>
        <v>0</v>
      </c>
      <c r="H32" s="14">
        <f>'Dressage 1.3'!AE45</f>
        <v>150</v>
      </c>
      <c r="I32" s="13">
        <f>'Dressage 1.3'!AF45</f>
        <v>0</v>
      </c>
      <c r="J32" s="13">
        <f>'Dressage 1.3'!AG45</f>
        <v>0</v>
      </c>
      <c r="K32" s="14">
        <f>'Dressage 1.3'!AH45</f>
        <v>150</v>
      </c>
    </row>
    <row r="33" spans="6:11" x14ac:dyDescent="0.25">
      <c r="F33" s="82">
        <f>'Dressage 1.3'!AC46</f>
        <v>0</v>
      </c>
      <c r="G33" s="82">
        <f>'Dressage 1.3'!AD46</f>
        <v>0</v>
      </c>
      <c r="H33" s="14">
        <f>'Dressage 1.3'!AE46</f>
        <v>150</v>
      </c>
      <c r="I33" s="13">
        <f>'Dressage 1.3'!AF46</f>
        <v>0</v>
      </c>
      <c r="J33" s="13">
        <f>'Dressage 1.3'!AG46</f>
        <v>0</v>
      </c>
      <c r="K33" s="14">
        <f>'Dressage 1.3'!AH46</f>
        <v>150</v>
      </c>
    </row>
    <row r="34" spans="6:11" x14ac:dyDescent="0.25">
      <c r="F34" s="82">
        <f>'Dressage 1.3'!AC47</f>
        <v>0</v>
      </c>
      <c r="G34" s="82">
        <f>'Dressage 1.3'!AD47</f>
        <v>0</v>
      </c>
      <c r="H34" s="14">
        <f>'Dressage 1.3'!AE47</f>
        <v>150</v>
      </c>
      <c r="I34" s="13">
        <f>'Dressage 1.3'!AF47</f>
        <v>0</v>
      </c>
      <c r="J34" s="13">
        <f>'Dressage 1.3'!AG47</f>
        <v>0</v>
      </c>
      <c r="K34" s="14">
        <f>'Dressage 1.3'!AH47</f>
        <v>150</v>
      </c>
    </row>
    <row r="35" spans="6:11" x14ac:dyDescent="0.25">
      <c r="F35" s="82">
        <f>'Dressage 1.3'!AC48</f>
        <v>0</v>
      </c>
      <c r="G35" s="82">
        <f>'Dressage 1.3'!AD48</f>
        <v>0</v>
      </c>
      <c r="H35" s="14">
        <f>'Dressage 1.3'!AE48</f>
        <v>150</v>
      </c>
      <c r="I35" s="13">
        <f>'Dressage 1.3'!AF48</f>
        <v>0</v>
      </c>
      <c r="J35" s="13">
        <f>'Dressage 1.3'!AG48</f>
        <v>0</v>
      </c>
      <c r="K35" s="14">
        <f>'Dressage 1.3'!AH48</f>
        <v>150</v>
      </c>
    </row>
    <row r="36" spans="6:11" x14ac:dyDescent="0.25">
      <c r="F36" s="82">
        <f>'Dressage 1.3'!AC49</f>
        <v>0</v>
      </c>
      <c r="G36" s="82">
        <f>'Dressage 1.3'!AD49</f>
        <v>0</v>
      </c>
      <c r="H36" s="14">
        <f>'Dressage 1.3'!AE49</f>
        <v>150</v>
      </c>
      <c r="I36" s="13">
        <f>'Dressage 1.3'!AF49</f>
        <v>0</v>
      </c>
      <c r="J36" s="13">
        <f>'Dressage 1.3'!AG49</f>
        <v>0</v>
      </c>
      <c r="K36" s="14">
        <f>'Dressage 1.3'!AH49</f>
        <v>150</v>
      </c>
    </row>
    <row r="37" spans="6:11" x14ac:dyDescent="0.25">
      <c r="F37" s="82">
        <f>'Dressage 1.3'!AC50</f>
        <v>0</v>
      </c>
      <c r="G37" s="82">
        <f>'Dressage 1.3'!AD50</f>
        <v>0</v>
      </c>
      <c r="H37" s="14">
        <f>'Dressage 1.3'!AE50</f>
        <v>150</v>
      </c>
      <c r="I37" s="13">
        <f>'Dressage 1.3'!AF50</f>
        <v>0</v>
      </c>
      <c r="J37" s="13">
        <f>'Dressage 1.3'!AG50</f>
        <v>0</v>
      </c>
      <c r="K37" s="14">
        <f>'Dressage 1.3'!AH50</f>
        <v>150</v>
      </c>
    </row>
    <row r="38" spans="6:11" x14ac:dyDescent="0.25">
      <c r="F38" s="82">
        <f>'Dressage 1.3'!AC51</f>
        <v>0</v>
      </c>
      <c r="G38" s="82">
        <f>'Dressage 1.3'!AD51</f>
        <v>0</v>
      </c>
      <c r="H38" s="14">
        <f>'Dressage 1.3'!AE51</f>
        <v>150</v>
      </c>
      <c r="I38" s="13">
        <f>'Dressage 1.3'!AF51</f>
        <v>0</v>
      </c>
      <c r="J38" s="13">
        <f>'Dressage 1.3'!AG51</f>
        <v>0</v>
      </c>
      <c r="K38" s="14">
        <f>'Dressage 1.3'!AH51</f>
        <v>150</v>
      </c>
    </row>
    <row r="39" spans="6:11" x14ac:dyDescent="0.25">
      <c r="F39" s="82">
        <f>'Dressage 1.3'!AC52</f>
        <v>0</v>
      </c>
      <c r="G39" s="82">
        <f>'Dressage 1.3'!AD52</f>
        <v>0</v>
      </c>
      <c r="H39" s="14">
        <f>'Dressage 1.3'!AE52</f>
        <v>150</v>
      </c>
      <c r="I39" s="13">
        <f>'Dressage 1.3'!AF52</f>
        <v>0</v>
      </c>
      <c r="J39" s="13">
        <f>'Dressage 1.3'!AG52</f>
        <v>0</v>
      </c>
      <c r="K39" s="14">
        <f>'Dressage 1.3'!AH52</f>
        <v>150</v>
      </c>
    </row>
    <row r="40" spans="6:11" x14ac:dyDescent="0.25">
      <c r="F40" s="82">
        <f>'Dressage 1.3'!AC53</f>
        <v>0</v>
      </c>
      <c r="G40" s="82">
        <f>'Dressage 1.3'!AD53</f>
        <v>0</v>
      </c>
      <c r="H40" s="14">
        <f>'Dressage 1.3'!AE53</f>
        <v>150</v>
      </c>
      <c r="I40" s="13">
        <f>'Dressage 1.3'!AF53</f>
        <v>0</v>
      </c>
      <c r="J40" s="13">
        <f>'Dressage 1.3'!AG53</f>
        <v>0</v>
      </c>
      <c r="K40" s="14">
        <f>'Dressage 1.3'!AH53</f>
        <v>150</v>
      </c>
    </row>
    <row r="41" spans="6:11" x14ac:dyDescent="0.25">
      <c r="F41" s="82">
        <f>'Dressage 1.3'!AC54</f>
        <v>0</v>
      </c>
      <c r="G41" s="82">
        <f>'Dressage 1.3'!AD54</f>
        <v>0</v>
      </c>
      <c r="H41" s="14">
        <f>'Dressage 1.3'!AE54</f>
        <v>150</v>
      </c>
      <c r="I41" s="13">
        <f>'Dressage 1.3'!AF54</f>
        <v>0</v>
      </c>
      <c r="J41" s="13">
        <f>'Dressage 1.3'!AG54</f>
        <v>0</v>
      </c>
      <c r="K41" s="14">
        <f>'Dressage 1.3'!AH54</f>
        <v>150</v>
      </c>
    </row>
    <row r="42" spans="6:11" x14ac:dyDescent="0.25">
      <c r="F42" s="82">
        <f>'Dressage 1.3'!AC55</f>
        <v>0</v>
      </c>
      <c r="G42" s="82">
        <f>'Dressage 1.3'!AD55</f>
        <v>0</v>
      </c>
      <c r="H42" s="14">
        <f>'Dressage 1.3'!AE55</f>
        <v>150</v>
      </c>
      <c r="I42" s="13">
        <f>'Dressage 1.3'!AF55</f>
        <v>0</v>
      </c>
      <c r="J42" s="13">
        <f>'Dressage 1.3'!AG55</f>
        <v>0</v>
      </c>
      <c r="K42" s="14">
        <f>'Dressage 1.3'!AH55</f>
        <v>150</v>
      </c>
    </row>
    <row r="43" spans="6:11" x14ac:dyDescent="0.25">
      <c r="F43" s="82">
        <f>'Dressage 1.3'!AC56</f>
        <v>0</v>
      </c>
      <c r="G43" s="82">
        <f>'Dressage 1.3'!AD56</f>
        <v>0</v>
      </c>
      <c r="H43" s="14">
        <f>'Dressage 1.3'!AE56</f>
        <v>150</v>
      </c>
      <c r="I43" s="13">
        <f>'Dressage 1.3'!AF56</f>
        <v>0</v>
      </c>
      <c r="J43" s="13">
        <f>'Dressage 1.3'!AG56</f>
        <v>0</v>
      </c>
      <c r="K43" s="14">
        <f>'Dressage 1.3'!AH56</f>
        <v>150</v>
      </c>
    </row>
    <row r="44" spans="6:11" x14ac:dyDescent="0.25">
      <c r="F44" s="82">
        <f>'Dressage 1.3'!AC57</f>
        <v>0</v>
      </c>
      <c r="G44" s="82">
        <f>'Dressage 1.3'!AD57</f>
        <v>0</v>
      </c>
      <c r="H44" s="14">
        <f>'Dressage 1.3'!AE57</f>
        <v>150</v>
      </c>
      <c r="I44" s="13">
        <f>'Dressage 1.3'!AF57</f>
        <v>0</v>
      </c>
      <c r="J44" s="13">
        <f>'Dressage 1.3'!AG57</f>
        <v>0</v>
      </c>
      <c r="K44" s="14">
        <f>'Dressage 1.3'!AH57</f>
        <v>150</v>
      </c>
    </row>
    <row r="45" spans="6:11" x14ac:dyDescent="0.25">
      <c r="F45" s="82">
        <f>'Dressage 1.3'!AC58</f>
        <v>0</v>
      </c>
      <c r="G45" s="82">
        <f>'Dressage 1.3'!AD58</f>
        <v>0</v>
      </c>
      <c r="H45" s="14">
        <f>'Dressage 1.3'!AE58</f>
        <v>150</v>
      </c>
      <c r="I45" s="13">
        <f>'Dressage 1.3'!AF58</f>
        <v>0</v>
      </c>
      <c r="J45" s="13">
        <f>'Dressage 1.3'!AG58</f>
        <v>0</v>
      </c>
      <c r="K45" s="14">
        <f>'Dressage 1.3'!AH58</f>
        <v>150</v>
      </c>
    </row>
    <row r="46" spans="6:11" x14ac:dyDescent="0.25">
      <c r="F46" s="82">
        <f>'Dressage 1.3'!AC59</f>
        <v>0</v>
      </c>
      <c r="G46" s="82">
        <f>'Dressage 1.3'!AD59</f>
        <v>0</v>
      </c>
      <c r="H46" s="14">
        <f>'Dressage 1.3'!AE59</f>
        <v>150</v>
      </c>
      <c r="I46" s="13">
        <f>'Dressage 1.3'!AF59</f>
        <v>0</v>
      </c>
      <c r="J46" s="13">
        <f>'Dressage 1.3'!AG59</f>
        <v>0</v>
      </c>
      <c r="K46" s="14">
        <f>'Dressage 1.3'!AH59</f>
        <v>150</v>
      </c>
    </row>
    <row r="47" spans="6:11" x14ac:dyDescent="0.25">
      <c r="F47" s="82">
        <f>'Dressage 1.3'!AC60</f>
        <v>0</v>
      </c>
      <c r="G47" s="82">
        <f>'Dressage 1.3'!AD60</f>
        <v>0</v>
      </c>
      <c r="H47" s="14">
        <f>'Dressage 1.3'!AE60</f>
        <v>150</v>
      </c>
      <c r="I47" s="13">
        <f>'Dressage 1.3'!AF60</f>
        <v>0</v>
      </c>
      <c r="J47" s="13">
        <f>'Dressage 1.3'!AG60</f>
        <v>0</v>
      </c>
      <c r="K47" s="14">
        <f>'Dressage 1.3'!AH60</f>
        <v>150</v>
      </c>
    </row>
    <row r="48" spans="6:11" x14ac:dyDescent="0.25">
      <c r="F48" s="82">
        <f>'Dressage 1.3'!AC61</f>
        <v>0</v>
      </c>
      <c r="G48" s="82">
        <f>'Dressage 1.3'!AD61</f>
        <v>0</v>
      </c>
      <c r="H48" s="14">
        <f>'Dressage 1.3'!AE61</f>
        <v>150</v>
      </c>
      <c r="I48" s="13">
        <f>'Dressage 1.3'!AF61</f>
        <v>0</v>
      </c>
      <c r="J48" s="13">
        <f>'Dressage 1.3'!AG61</f>
        <v>0</v>
      </c>
      <c r="K48" s="14">
        <f>'Dressage 1.3'!AH61</f>
        <v>150</v>
      </c>
    </row>
    <row r="49" spans="6:11" x14ac:dyDescent="0.25">
      <c r="F49" s="82">
        <f>'Dressage 1.3'!AC62</f>
        <v>0</v>
      </c>
      <c r="G49" s="82">
        <f>'Dressage 1.3'!AD62</f>
        <v>0</v>
      </c>
      <c r="H49" s="14">
        <f>'Dressage 1.3'!AE62</f>
        <v>150</v>
      </c>
      <c r="I49" s="13">
        <f>'Dressage 1.3'!AF62</f>
        <v>0</v>
      </c>
      <c r="J49" s="13">
        <f>'Dressage 1.3'!AG62</f>
        <v>0</v>
      </c>
      <c r="K49" s="14">
        <f>'Dressage 1.3'!AH62</f>
        <v>150</v>
      </c>
    </row>
    <row r="50" spans="6:11" x14ac:dyDescent="0.25">
      <c r="F50" s="82">
        <f>'Dressage 1.3'!AC63</f>
        <v>0</v>
      </c>
      <c r="G50" s="82">
        <f>'Dressage 1.3'!AD63</f>
        <v>0</v>
      </c>
      <c r="H50" s="14">
        <f>'Dressage 1.3'!AE63</f>
        <v>150</v>
      </c>
      <c r="I50" s="13">
        <f>'Dressage 1.3'!AF63</f>
        <v>0</v>
      </c>
      <c r="J50" s="13">
        <f>'Dressage 1.3'!AG63</f>
        <v>0</v>
      </c>
      <c r="K50" s="14">
        <f>'Dressage 1.3'!AH63</f>
        <v>150</v>
      </c>
    </row>
    <row r="51" spans="6:11" x14ac:dyDescent="0.25">
      <c r="F51" s="82">
        <f>'Dressage 1.3'!AC64</f>
        <v>0</v>
      </c>
      <c r="G51" s="82">
        <f>'Dressage 1.3'!AD64</f>
        <v>0</v>
      </c>
      <c r="H51" s="14">
        <f>'Dressage 1.3'!AE64</f>
        <v>150</v>
      </c>
      <c r="I51" s="13">
        <f>'Dressage 1.3'!AF64</f>
        <v>0</v>
      </c>
      <c r="J51" s="13">
        <f>'Dressage 1.3'!AG64</f>
        <v>0</v>
      </c>
      <c r="K51" s="14">
        <f>'Dressage 1.3'!AH64</f>
        <v>150</v>
      </c>
    </row>
    <row r="52" spans="6:11" x14ac:dyDescent="0.25">
      <c r="F52" s="82">
        <f>'Dressage 1.3'!AC65</f>
        <v>0</v>
      </c>
      <c r="G52" s="82">
        <f>'Dressage 1.3'!AD65</f>
        <v>0</v>
      </c>
      <c r="H52" s="14">
        <f>'Dressage 1.3'!AE65</f>
        <v>150</v>
      </c>
      <c r="I52" s="13">
        <f>'Dressage 1.3'!AF65</f>
        <v>0</v>
      </c>
      <c r="J52" s="13">
        <f>'Dressage 1.3'!AG65</f>
        <v>0</v>
      </c>
      <c r="K52" s="14">
        <f>'Dressage 1.3'!AH65</f>
        <v>150</v>
      </c>
    </row>
    <row r="53" spans="6:11" x14ac:dyDescent="0.25">
      <c r="F53" s="82">
        <f>'Dressage 1.3'!AC66</f>
        <v>0</v>
      </c>
      <c r="G53" s="82">
        <f>'Dressage 1.3'!AD66</f>
        <v>0</v>
      </c>
      <c r="H53" s="14">
        <f>'Dressage 1.3'!AE66</f>
        <v>150</v>
      </c>
      <c r="I53" s="13">
        <f>'Dressage 1.3'!AF66</f>
        <v>0</v>
      </c>
      <c r="J53" s="13">
        <f>'Dressage 1.3'!AG66</f>
        <v>0</v>
      </c>
      <c r="K53" s="14">
        <f>'Dressage 1.3'!AH66</f>
        <v>150</v>
      </c>
    </row>
    <row r="54" spans="6:11" x14ac:dyDescent="0.25">
      <c r="F54" s="82">
        <f>'Dressage 1.3'!AC67</f>
        <v>0</v>
      </c>
      <c r="G54" s="82">
        <f>'Dressage 1.3'!AD67</f>
        <v>0</v>
      </c>
      <c r="H54" s="14">
        <f>'Dressage 1.3'!AE67</f>
        <v>150</v>
      </c>
      <c r="I54" s="13">
        <f>'Dressage 1.3'!AF67</f>
        <v>0</v>
      </c>
      <c r="J54" s="13">
        <f>'Dressage 1.3'!AG67</f>
        <v>0</v>
      </c>
      <c r="K54" s="14">
        <f>'Dressage 1.3'!AH67</f>
        <v>150</v>
      </c>
    </row>
    <row r="55" spans="6:11" x14ac:dyDescent="0.25">
      <c r="F55" s="82">
        <f>'Dressage 1.3'!AC68</f>
        <v>0</v>
      </c>
      <c r="G55" s="82">
        <f>'Dressage 1.3'!AD68</f>
        <v>0</v>
      </c>
      <c r="H55" s="14">
        <f>'Dressage 1.3'!AE68</f>
        <v>150</v>
      </c>
      <c r="I55" s="13">
        <f>'Dressage 1.3'!AF68</f>
        <v>0</v>
      </c>
      <c r="J55" s="13">
        <f>'Dressage 1.3'!AG68</f>
        <v>0</v>
      </c>
      <c r="K55" s="14">
        <f>'Dressage 1.3'!AH68</f>
        <v>150</v>
      </c>
    </row>
    <row r="56" spans="6:11" x14ac:dyDescent="0.25">
      <c r="F56" s="82">
        <f>'Dressage 1.3'!AC69</f>
        <v>0</v>
      </c>
      <c r="G56" s="82">
        <f>'Dressage 1.3'!AD69</f>
        <v>0</v>
      </c>
      <c r="H56" s="14">
        <f>'Dressage 1.3'!AE69</f>
        <v>150</v>
      </c>
      <c r="I56" s="13">
        <f>'Dressage 1.3'!AF69</f>
        <v>0</v>
      </c>
      <c r="J56" s="13">
        <f>'Dressage 1.3'!AG69</f>
        <v>0</v>
      </c>
      <c r="K56" s="14">
        <f>'Dressage 1.3'!AH69</f>
        <v>150</v>
      </c>
    </row>
    <row r="57" spans="6:11" x14ac:dyDescent="0.25">
      <c r="F57" s="82">
        <f>'Dressage 1.3'!AC70</f>
        <v>0</v>
      </c>
      <c r="G57" s="82">
        <f>'Dressage 1.3'!AD70</f>
        <v>0</v>
      </c>
      <c r="H57" s="14">
        <f>'Dressage 1.3'!AE70</f>
        <v>150</v>
      </c>
      <c r="I57" s="13">
        <f>'Dressage 1.3'!AF70</f>
        <v>0</v>
      </c>
      <c r="J57" s="13">
        <f>'Dressage 1.3'!AG70</f>
        <v>0</v>
      </c>
      <c r="K57" s="14">
        <f>'Dressage 1.3'!AH70</f>
        <v>150</v>
      </c>
    </row>
    <row r="58" spans="6:11" x14ac:dyDescent="0.25">
      <c r="F58" s="82">
        <f>'Dressage 1.3'!AC71</f>
        <v>0</v>
      </c>
      <c r="G58" s="82">
        <f>'Dressage 1.3'!AD71</f>
        <v>0</v>
      </c>
      <c r="H58" s="14">
        <f>'Dressage 1.3'!AE71</f>
        <v>150</v>
      </c>
      <c r="I58" s="13">
        <f>'Dressage 1.3'!AF71</f>
        <v>0</v>
      </c>
      <c r="J58" s="13">
        <f>'Dressage 1.3'!AG71</f>
        <v>0</v>
      </c>
      <c r="K58" s="14">
        <f>'Dressage 1.3'!AH71</f>
        <v>150</v>
      </c>
    </row>
    <row r="59" spans="6:11" x14ac:dyDescent="0.25">
      <c r="F59" s="82">
        <f>'Dressage 1.3'!AC72</f>
        <v>0</v>
      </c>
      <c r="G59" s="82">
        <f>'Dressage 1.3'!AD72</f>
        <v>0</v>
      </c>
      <c r="H59" s="14">
        <f>'Dressage 1.3'!AE72</f>
        <v>150</v>
      </c>
      <c r="I59" s="13">
        <f>'Dressage 1.3'!AF72</f>
        <v>0</v>
      </c>
      <c r="J59" s="13">
        <f>'Dressage 1.3'!AG72</f>
        <v>0</v>
      </c>
      <c r="K59" s="14">
        <f>'Dressage 1.3'!AH72</f>
        <v>150</v>
      </c>
    </row>
    <row r="60" spans="6:11" x14ac:dyDescent="0.25">
      <c r="F60" s="82">
        <f>'Dressage 1.3'!AC73</f>
        <v>0</v>
      </c>
      <c r="G60" s="82">
        <f>'Dressage 1.3'!AD73</f>
        <v>0</v>
      </c>
      <c r="H60" s="14">
        <f>'Dressage 1.3'!AE73</f>
        <v>150</v>
      </c>
      <c r="I60" s="13">
        <f>'Dressage 1.3'!AF73</f>
        <v>0</v>
      </c>
      <c r="J60" s="13">
        <f>'Dressage 1.3'!AG73</f>
        <v>0</v>
      </c>
      <c r="K60" s="14">
        <f>'Dressage 1.3'!AH73</f>
        <v>150</v>
      </c>
    </row>
    <row r="61" spans="6:11" x14ac:dyDescent="0.25">
      <c r="F61" s="82">
        <f>'Dressage 1.3'!AC74</f>
        <v>0</v>
      </c>
      <c r="G61" s="82">
        <f>'Dressage 1.3'!AD74</f>
        <v>0</v>
      </c>
      <c r="H61" s="14">
        <f>'Dressage 1.3'!AE74</f>
        <v>150</v>
      </c>
      <c r="I61" s="13">
        <f>'Dressage 1.3'!AF74</f>
        <v>0</v>
      </c>
      <c r="J61" s="13">
        <f>'Dressage 1.3'!AG74</f>
        <v>0</v>
      </c>
      <c r="K61" s="14">
        <f>'Dressage 1.3'!AH74</f>
        <v>150</v>
      </c>
    </row>
    <row r="62" spans="6:11" x14ac:dyDescent="0.25">
      <c r="F62" s="82">
        <f>'Dressage 1.3'!AC75</f>
        <v>0</v>
      </c>
      <c r="G62" s="82">
        <f>'Dressage 1.3'!AD75</f>
        <v>0</v>
      </c>
      <c r="H62" s="14">
        <f>'Dressage 1.3'!AE75</f>
        <v>150</v>
      </c>
      <c r="I62" s="13">
        <f>'Dressage 1.3'!AF75</f>
        <v>0</v>
      </c>
      <c r="J62" s="13">
        <f>'Dressage 1.3'!AG75</f>
        <v>0</v>
      </c>
      <c r="K62" s="14">
        <f>'Dressage 1.3'!AH75</f>
        <v>150</v>
      </c>
    </row>
    <row r="63" spans="6:11" x14ac:dyDescent="0.25">
      <c r="F63" s="82">
        <f>'Dressage 1.3'!AC76</f>
        <v>0</v>
      </c>
      <c r="G63" s="82">
        <f>'Dressage 1.3'!AD76</f>
        <v>0</v>
      </c>
      <c r="H63" s="14">
        <f>'Dressage 1.3'!AE76</f>
        <v>150</v>
      </c>
      <c r="I63" s="13">
        <f>'Dressage 1.3'!AF76</f>
        <v>0</v>
      </c>
      <c r="J63" s="13">
        <f>'Dressage 1.3'!AG76</f>
        <v>0</v>
      </c>
      <c r="K63" s="14">
        <f>'Dressage 1.3'!AH76</f>
        <v>150</v>
      </c>
    </row>
    <row r="64" spans="6:11" x14ac:dyDescent="0.25">
      <c r="F64" s="82">
        <f>'Dressage 1.3'!AC77</f>
        <v>0</v>
      </c>
      <c r="G64" s="82">
        <f>'Dressage 1.3'!AD77</f>
        <v>0</v>
      </c>
      <c r="H64" s="14">
        <f>'Dressage 1.3'!AE77</f>
        <v>150</v>
      </c>
      <c r="I64" s="13">
        <f>'Dressage 1.3'!AF77</f>
        <v>0</v>
      </c>
      <c r="J64" s="13">
        <f>'Dressage 1.3'!AG77</f>
        <v>0</v>
      </c>
      <c r="K64" s="14">
        <f>'Dressage 1.3'!AH77</f>
        <v>150</v>
      </c>
    </row>
    <row r="65" spans="6:11" x14ac:dyDescent="0.25">
      <c r="F65" s="82">
        <f>'Dressage 1.3'!AC78</f>
        <v>0</v>
      </c>
      <c r="G65" s="82">
        <f>'Dressage 1.3'!AD78</f>
        <v>0</v>
      </c>
      <c r="H65" s="14">
        <f>'Dressage 1.3'!AE78</f>
        <v>150</v>
      </c>
      <c r="I65" s="13">
        <f>'Dressage 1.3'!AF78</f>
        <v>0</v>
      </c>
      <c r="J65" s="13">
        <f>'Dressage 1.3'!AG78</f>
        <v>0</v>
      </c>
      <c r="K65" s="14">
        <f>'Dressage 1.3'!AH78</f>
        <v>150</v>
      </c>
    </row>
    <row r="66" spans="6:11" x14ac:dyDescent="0.25">
      <c r="F66" s="82">
        <f>'Dressage 1.3'!AC79</f>
        <v>0</v>
      </c>
      <c r="G66" s="82">
        <f>'Dressage 1.3'!AD79</f>
        <v>0</v>
      </c>
      <c r="H66" s="14">
        <f>'Dressage 1.3'!AE79</f>
        <v>150</v>
      </c>
      <c r="I66" s="13">
        <f>'Dressage 1.3'!AF79</f>
        <v>0</v>
      </c>
      <c r="J66" s="13">
        <f>'Dressage 1.3'!AG79</f>
        <v>0</v>
      </c>
      <c r="K66" s="14">
        <f>'Dressage 1.3'!AH79</f>
        <v>150</v>
      </c>
    </row>
    <row r="67" spans="6:11" x14ac:dyDescent="0.25">
      <c r="F67" s="82">
        <f>'Dressage 1.3'!AC80</f>
        <v>0</v>
      </c>
      <c r="G67" s="82">
        <f>'Dressage 1.3'!AD80</f>
        <v>0</v>
      </c>
      <c r="H67" s="14">
        <f>'Dressage 1.3'!AE80</f>
        <v>150</v>
      </c>
      <c r="I67" s="13">
        <f>'Dressage 1.3'!AF80</f>
        <v>0</v>
      </c>
      <c r="J67" s="13">
        <f>'Dressage 1.3'!AG80</f>
        <v>0</v>
      </c>
      <c r="K67" s="14">
        <f>'Dressage 1.3'!AH80</f>
        <v>150</v>
      </c>
    </row>
    <row r="68" spans="6:11" x14ac:dyDescent="0.25">
      <c r="F68" s="82">
        <f>'Dressage 1.3'!AC81</f>
        <v>0</v>
      </c>
      <c r="G68" s="82">
        <f>'Dressage 1.3'!AD81</f>
        <v>0</v>
      </c>
      <c r="H68" s="14">
        <f>'Dressage 1.3'!AE81</f>
        <v>150</v>
      </c>
      <c r="I68" s="13">
        <f>'Dressage 1.3'!AF81</f>
        <v>0</v>
      </c>
      <c r="J68" s="13">
        <f>'Dressage 1.3'!AG81</f>
        <v>0</v>
      </c>
      <c r="K68" s="14">
        <f>'Dressage 1.3'!AH81</f>
        <v>150</v>
      </c>
    </row>
    <row r="69" spans="6:11" x14ac:dyDescent="0.25">
      <c r="F69" s="82">
        <f>'Dressage 1.3'!AC82</f>
        <v>0</v>
      </c>
      <c r="G69" s="82">
        <f>'Dressage 1.3'!AD82</f>
        <v>0</v>
      </c>
      <c r="H69" s="14">
        <f>'Dressage 1.3'!AE82</f>
        <v>150</v>
      </c>
      <c r="I69" s="13">
        <f>'Dressage 1.3'!AF82</f>
        <v>0</v>
      </c>
      <c r="J69" s="13">
        <f>'Dressage 1.3'!AG82</f>
        <v>0</v>
      </c>
      <c r="K69" s="14">
        <f>'Dressage 1.3'!AH82</f>
        <v>150</v>
      </c>
    </row>
    <row r="70" spans="6:11" x14ac:dyDescent="0.25">
      <c r="F70" s="82">
        <f>'Dressage 1.3'!AC83</f>
        <v>0</v>
      </c>
      <c r="G70" s="82">
        <f>'Dressage 1.3'!AD83</f>
        <v>0</v>
      </c>
      <c r="H70" s="14">
        <f>'Dressage 1.3'!AE83</f>
        <v>150</v>
      </c>
      <c r="I70" s="13">
        <f>'Dressage 1.3'!AF83</f>
        <v>0</v>
      </c>
      <c r="J70" s="13">
        <f>'Dressage 1.3'!AG83</f>
        <v>0</v>
      </c>
      <c r="K70" s="14">
        <f>'Dressage 1.3'!AH83</f>
        <v>150</v>
      </c>
    </row>
    <row r="71" spans="6:11" x14ac:dyDescent="0.25">
      <c r="F71" s="82">
        <f>'Dressage 1.3'!AC84</f>
        <v>0</v>
      </c>
      <c r="G71" s="82">
        <f>'Dressage 1.3'!AD84</f>
        <v>0</v>
      </c>
      <c r="H71" s="14">
        <f>'Dressage 1.3'!AE84</f>
        <v>150</v>
      </c>
      <c r="I71" s="13">
        <f>'Dressage 1.3'!AF84</f>
        <v>0</v>
      </c>
      <c r="J71" s="13">
        <f>'Dressage 1.3'!AG84</f>
        <v>0</v>
      </c>
      <c r="K71" s="14">
        <f>'Dressage 1.3'!AH84</f>
        <v>150</v>
      </c>
    </row>
  </sheetData>
  <sortState ref="A5:M10">
    <sortCondition ref="K5:K10"/>
  </sortState>
  <mergeCells count="1">
    <mergeCell ref="E1:F1"/>
  </mergeCells>
  <printOptions gridLines="1"/>
  <pageMargins left="0.70866141732283472" right="0.70866141732283472" top="0.74803149606299213" bottom="0.74803149606299213" header="0.31496062992125984" footer="0.31496062992125984"/>
  <pageSetup paperSize="9" scale="84" fitToHeight="0" orientation="landscape" horizontalDpi="0" verticalDpi="0" r:id="rId1"/>
  <headerFooter>
    <oddHeader>&amp;L&amp;G&amp;C2017 GraceLutheran Express Qualifier
Comined Training&amp;R&amp;G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selection activeCell="M7" sqref="A1:M7"/>
    </sheetView>
  </sheetViews>
  <sheetFormatPr defaultRowHeight="15" x14ac:dyDescent="0.25"/>
  <cols>
    <col min="1" max="1" width="19.28515625" customWidth="1"/>
    <col min="2" max="2" width="7.85546875" customWidth="1"/>
    <col min="3" max="3" width="21.42578125" customWidth="1"/>
    <col min="4" max="4" width="22.85546875" customWidth="1"/>
  </cols>
  <sheetData>
    <row r="1" spans="1:13" x14ac:dyDescent="0.25">
      <c r="A1" s="16"/>
      <c r="B1" s="72"/>
      <c r="C1" s="16"/>
      <c r="D1" s="16"/>
      <c r="E1" s="74"/>
      <c r="F1" s="54"/>
      <c r="G1" s="71"/>
      <c r="H1" s="18"/>
      <c r="I1" s="16"/>
      <c r="J1" s="16"/>
      <c r="K1" s="16"/>
      <c r="L1" s="16"/>
      <c r="M1" s="16"/>
    </row>
    <row r="2" spans="1:13" ht="45" x14ac:dyDescent="0.25">
      <c r="A2" s="83" t="s">
        <v>0</v>
      </c>
      <c r="B2" s="83" t="s">
        <v>1</v>
      </c>
      <c r="C2" s="83"/>
      <c r="D2" s="83" t="s">
        <v>2</v>
      </c>
      <c r="E2" s="83"/>
      <c r="F2" s="84" t="s">
        <v>31</v>
      </c>
      <c r="G2" s="85" t="s">
        <v>27</v>
      </c>
      <c r="H2" s="86" t="s">
        <v>13</v>
      </c>
      <c r="I2" s="87" t="s">
        <v>41</v>
      </c>
      <c r="J2" s="83" t="s">
        <v>29</v>
      </c>
      <c r="K2" s="88" t="s">
        <v>42</v>
      </c>
      <c r="L2" s="83" t="s">
        <v>15</v>
      </c>
      <c r="M2" s="79"/>
    </row>
    <row r="3" spans="1:13" x14ac:dyDescent="0.25">
      <c r="A3" s="80" t="s">
        <v>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4" spans="1:13" s="107" customFormat="1" x14ac:dyDescent="0.25">
      <c r="A4" s="12" t="s">
        <v>17</v>
      </c>
      <c r="B4" s="12">
        <v>6619</v>
      </c>
      <c r="C4" s="12" t="s">
        <v>102</v>
      </c>
      <c r="D4" s="12" t="s">
        <v>103</v>
      </c>
      <c r="E4" s="51" t="s">
        <v>18</v>
      </c>
      <c r="F4" s="96">
        <v>159</v>
      </c>
      <c r="G4" s="89" t="s">
        <v>202</v>
      </c>
      <c r="H4" s="90">
        <v>46.3</v>
      </c>
      <c r="I4" s="51">
        <f>'CT ENTRY MASTER 1.2'!AI28</f>
        <v>0</v>
      </c>
      <c r="J4" s="51">
        <f>'CT ENTRY MASTER 1.2'!AJ28</f>
        <v>0</v>
      </c>
      <c r="K4" s="90">
        <f>H4+I4+J4</f>
        <v>46.3</v>
      </c>
      <c r="L4" s="51">
        <v>1</v>
      </c>
      <c r="M4" s="68"/>
    </row>
    <row r="5" spans="1:13" s="146" customFormat="1" x14ac:dyDescent="0.25">
      <c r="A5" s="13" t="s">
        <v>96</v>
      </c>
      <c r="B5" s="13">
        <v>7148</v>
      </c>
      <c r="C5" s="13" t="s">
        <v>97</v>
      </c>
      <c r="D5" s="13" t="s">
        <v>98</v>
      </c>
      <c r="E5" s="51" t="s">
        <v>18</v>
      </c>
      <c r="F5" s="96">
        <v>154.5</v>
      </c>
      <c r="G5" s="89">
        <v>67.193899999999999</v>
      </c>
      <c r="H5" s="90">
        <v>49.24</v>
      </c>
      <c r="I5" s="51">
        <f>'CT ENTRY MASTER 1.2'!AI26</f>
        <v>0</v>
      </c>
      <c r="J5" s="51">
        <f>'CT ENTRY MASTER 1.2'!AJ26</f>
        <v>0</v>
      </c>
      <c r="K5" s="90">
        <f t="shared" ref="K5" si="0">H5+I5+J5</f>
        <v>49.24</v>
      </c>
      <c r="L5" s="51">
        <v>2</v>
      </c>
      <c r="M5" s="68"/>
    </row>
    <row r="6" spans="1:13" s="107" customFormat="1" x14ac:dyDescent="0.25">
      <c r="A6" s="12" t="s">
        <v>99</v>
      </c>
      <c r="B6" s="12">
        <v>6659</v>
      </c>
      <c r="C6" s="12" t="s">
        <v>100</v>
      </c>
      <c r="D6" s="12" t="s">
        <v>101</v>
      </c>
      <c r="E6" s="51" t="s">
        <v>18</v>
      </c>
      <c r="F6" s="96">
        <v>153.5</v>
      </c>
      <c r="G6" s="89">
        <v>66.739099999999993</v>
      </c>
      <c r="H6" s="90">
        <v>49.89</v>
      </c>
      <c r="I6" s="51" t="s">
        <v>204</v>
      </c>
      <c r="J6" s="51"/>
      <c r="K6" s="90"/>
      <c r="L6" s="51"/>
      <c r="M6" s="68"/>
    </row>
    <row r="7" spans="1:13" s="107" customFormat="1" x14ac:dyDescent="0.25">
      <c r="A7" s="52"/>
      <c r="B7" s="51"/>
      <c r="C7" s="51"/>
      <c r="D7" s="51"/>
      <c r="E7" s="51"/>
      <c r="F7" s="89"/>
      <c r="G7" s="89"/>
      <c r="H7" s="90"/>
      <c r="I7" s="51"/>
      <c r="J7" s="51"/>
      <c r="K7" s="90"/>
      <c r="L7" s="51"/>
      <c r="M7" s="68"/>
    </row>
    <row r="8" spans="1:13" s="107" customFormat="1" x14ac:dyDescent="0.25">
      <c r="A8" s="51"/>
      <c r="B8" s="51"/>
      <c r="C8" s="51"/>
      <c r="D8" s="51"/>
      <c r="E8" s="51"/>
      <c r="F8" s="89"/>
      <c r="G8" s="89"/>
      <c r="H8" s="90"/>
      <c r="I8" s="51"/>
      <c r="J8" s="51"/>
      <c r="K8" s="90"/>
      <c r="L8" s="51"/>
      <c r="M8" s="68"/>
    </row>
    <row r="9" spans="1:13" s="107" customFormat="1" x14ac:dyDescent="0.25">
      <c r="A9" s="51"/>
      <c r="B9" s="51"/>
      <c r="C9" s="51"/>
      <c r="D9" s="51"/>
      <c r="E9" s="51"/>
      <c r="F9" s="89"/>
      <c r="G9" s="89"/>
      <c r="H9" s="90"/>
      <c r="I9" s="51"/>
      <c r="J9" s="51"/>
      <c r="K9" s="90"/>
      <c r="L9" s="51"/>
      <c r="M9" s="68"/>
    </row>
    <row r="10" spans="1:13" s="107" customFormat="1" x14ac:dyDescent="0.25">
      <c r="A10" s="51"/>
      <c r="B10" s="51"/>
      <c r="C10" s="51"/>
      <c r="D10" s="51"/>
      <c r="E10" s="51"/>
      <c r="F10" s="89"/>
      <c r="G10" s="89"/>
      <c r="H10" s="90"/>
      <c r="I10" s="51"/>
      <c r="J10" s="51"/>
      <c r="K10" s="90"/>
      <c r="L10" s="51"/>
      <c r="M10" s="68"/>
    </row>
    <row r="11" spans="1:13" s="107" customFormat="1" x14ac:dyDescent="0.25">
      <c r="A11" s="108"/>
      <c r="B11" s="51"/>
      <c r="C11" s="108"/>
      <c r="D11" s="108"/>
      <c r="E11" s="51"/>
      <c r="F11" s="89"/>
      <c r="G11" s="89"/>
      <c r="H11" s="90"/>
      <c r="I11" s="51"/>
      <c r="J11" s="51"/>
      <c r="K11" s="90"/>
      <c r="L11" s="51"/>
      <c r="M11" s="68"/>
    </row>
    <row r="12" spans="1:13" s="107" customFormat="1" x14ac:dyDescent="0.25">
      <c r="A12" s="51"/>
      <c r="B12" s="51"/>
      <c r="C12" s="51"/>
      <c r="D12" s="51"/>
      <c r="E12" s="51"/>
      <c r="F12" s="89"/>
      <c r="G12" s="89"/>
      <c r="H12" s="90"/>
      <c r="I12" s="51"/>
      <c r="J12" s="51"/>
      <c r="K12" s="90"/>
      <c r="L12" s="51"/>
      <c r="M12" s="68"/>
    </row>
    <row r="13" spans="1:13" x14ac:dyDescent="0.25">
      <c r="A13" s="20"/>
      <c r="B13" s="20"/>
      <c r="C13" s="20"/>
      <c r="D13" s="20"/>
      <c r="E13" s="20"/>
      <c r="F13" s="82"/>
      <c r="G13" s="82"/>
      <c r="H13" s="14"/>
      <c r="I13" s="13"/>
      <c r="J13" s="13"/>
      <c r="K13" s="14"/>
      <c r="L13" s="13"/>
      <c r="M13" s="16"/>
    </row>
    <row r="14" spans="1:13" x14ac:dyDescent="0.25">
      <c r="A14" s="20"/>
      <c r="B14" s="20"/>
      <c r="C14" s="20"/>
      <c r="D14" s="20"/>
      <c r="E14" s="20"/>
      <c r="F14" s="82"/>
      <c r="G14" s="82"/>
      <c r="H14" s="14"/>
      <c r="I14" s="13"/>
      <c r="J14" s="13"/>
      <c r="K14" s="14"/>
      <c r="L14" s="13"/>
      <c r="M14" s="16"/>
    </row>
    <row r="15" spans="1:13" x14ac:dyDescent="0.25">
      <c r="A15" s="20"/>
      <c r="B15" s="20"/>
      <c r="C15" s="20"/>
      <c r="D15" s="20"/>
      <c r="E15" s="20"/>
      <c r="F15" s="82"/>
      <c r="G15" s="82"/>
      <c r="H15" s="14"/>
      <c r="I15" s="13"/>
      <c r="J15" s="13"/>
      <c r="K15" s="14"/>
      <c r="L15" s="13"/>
      <c r="M15" s="16"/>
    </row>
    <row r="16" spans="1:13" x14ac:dyDescent="0.25">
      <c r="A16" s="20"/>
      <c r="B16" s="20"/>
      <c r="C16" s="20"/>
      <c r="D16" s="20"/>
      <c r="E16" s="20"/>
      <c r="F16" s="82"/>
      <c r="G16" s="82"/>
      <c r="H16" s="14"/>
      <c r="I16" s="13"/>
      <c r="J16" s="13"/>
      <c r="K16" s="14"/>
      <c r="L16" s="13"/>
      <c r="M16" s="16"/>
    </row>
  </sheetData>
  <sortState ref="A4:L6">
    <sortCondition ref="H4:H6"/>
  </sortState>
  <printOptions gridLines="1"/>
  <pageMargins left="0.70866141732283472" right="0.70866141732283472" top="0.74803149606299213" bottom="0.74803149606299213" header="0.31496062992125984" footer="0.31496062992125984"/>
  <pageSetup paperSize="9" scale="90" fitToHeight="0" orientation="landscape" horizontalDpi="0" verticalDpi="0" r:id="rId1"/>
  <headerFooter>
    <oddHeader>&amp;L&amp;G&amp;C2017 Grace Lutheran College Express Qualifier
COMBINED TRAINING&amp;R&amp;G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83"/>
  <sheetViews>
    <sheetView zoomScale="75" zoomScaleNormal="75" workbookViewId="0">
      <selection activeCell="C28" sqref="C28"/>
    </sheetView>
  </sheetViews>
  <sheetFormatPr defaultColWidth="5.7109375" defaultRowHeight="15" x14ac:dyDescent="0.25"/>
  <cols>
    <col min="1" max="1" width="18.42578125" style="10" customWidth="1"/>
    <col min="2" max="2" width="5.7109375" style="10"/>
    <col min="3" max="3" width="19.7109375" style="10" customWidth="1"/>
    <col min="4" max="4" width="29" style="10" customWidth="1"/>
    <col min="5" max="5" width="5" style="10" customWidth="1"/>
    <col min="6" max="11" width="5.7109375" style="2"/>
    <col min="12" max="12" width="5.7109375" style="45" hidden="1" customWidth="1"/>
    <col min="13" max="14" width="5.7109375" style="2"/>
    <col min="15" max="15" width="5.7109375" style="2" hidden="1" customWidth="1"/>
    <col min="16" max="24" width="5.7109375" style="2"/>
    <col min="25" max="25" width="5.7109375" style="2" hidden="1" customWidth="1"/>
    <col min="26" max="26" width="5.7109375" style="2"/>
    <col min="27" max="27" width="5.7109375" style="2" hidden="1" customWidth="1"/>
    <col min="28" max="28" width="7.7109375" style="2" customWidth="1"/>
    <col min="29" max="29" width="10.28515625" style="41" customWidth="1"/>
    <col min="30" max="30" width="6.7109375" style="44" customWidth="1"/>
    <col min="31" max="31" width="8.5703125" style="10" customWidth="1"/>
    <col min="32" max="32" width="11.5703125" style="17" customWidth="1"/>
    <col min="33" max="33" width="9.7109375" style="17" customWidth="1"/>
    <col min="34" max="34" width="5.7109375" style="17"/>
    <col min="35" max="35" width="7.85546875" style="17" customWidth="1"/>
    <col min="36" max="36" width="8.5703125" style="15" customWidth="1"/>
    <col min="37" max="96" width="5.7109375" style="17"/>
    <col min="97" max="16384" width="5.7109375" style="10"/>
  </cols>
  <sheetData>
    <row r="1" spans="1:36" x14ac:dyDescent="0.25">
      <c r="B1" s="6"/>
      <c r="C1" s="7"/>
      <c r="D1" s="8"/>
      <c r="E1" s="27"/>
      <c r="F1" s="28"/>
      <c r="G1" s="1"/>
    </row>
    <row r="2" spans="1:36" x14ac:dyDescent="0.25">
      <c r="D2" s="8" t="s">
        <v>14</v>
      </c>
      <c r="E2" s="27"/>
      <c r="F2" s="28"/>
      <c r="G2" s="1"/>
    </row>
    <row r="3" spans="1:36" s="26" customFormat="1" x14ac:dyDescent="0.25">
      <c r="F3" s="122"/>
      <c r="G3" s="123"/>
      <c r="H3" s="60"/>
      <c r="I3" s="60"/>
      <c r="J3" s="60"/>
      <c r="K3" s="60"/>
      <c r="L3" s="69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70"/>
      <c r="AD3" s="42" t="s">
        <v>15</v>
      </c>
      <c r="AJ3" s="25"/>
    </row>
    <row r="4" spans="1:36" s="17" customFormat="1" x14ac:dyDescent="0.25">
      <c r="A4" s="26" t="s">
        <v>0</v>
      </c>
      <c r="B4" s="26"/>
      <c r="C4" s="26" t="s">
        <v>1</v>
      </c>
      <c r="D4" s="26" t="s">
        <v>2</v>
      </c>
      <c r="E4" s="24"/>
      <c r="F4" s="56">
        <v>1</v>
      </c>
      <c r="G4" s="56">
        <v>2</v>
      </c>
      <c r="H4" s="56">
        <v>3</v>
      </c>
      <c r="I4" s="56">
        <v>4</v>
      </c>
      <c r="J4" s="56">
        <v>5</v>
      </c>
      <c r="K4" s="56" t="s">
        <v>37</v>
      </c>
      <c r="L4" s="57">
        <v>6</v>
      </c>
      <c r="M4" s="56">
        <v>7</v>
      </c>
      <c r="N4" s="56" t="s">
        <v>38</v>
      </c>
      <c r="O4" s="56">
        <v>8</v>
      </c>
      <c r="P4" s="56">
        <v>9</v>
      </c>
      <c r="Q4" s="56">
        <v>10</v>
      </c>
      <c r="R4" s="56">
        <v>11</v>
      </c>
      <c r="S4" s="56">
        <v>12</v>
      </c>
      <c r="T4" s="56">
        <v>13</v>
      </c>
      <c r="U4" s="56">
        <v>14</v>
      </c>
      <c r="V4" s="56" t="s">
        <v>3</v>
      </c>
      <c r="W4" s="58" t="s">
        <v>4</v>
      </c>
      <c r="X4" s="58" t="s">
        <v>11</v>
      </c>
      <c r="Y4" s="58" t="s">
        <v>5</v>
      </c>
      <c r="Z4" s="56" t="s">
        <v>12</v>
      </c>
      <c r="AA4" s="58" t="s">
        <v>6</v>
      </c>
      <c r="AB4" s="56" t="s">
        <v>31</v>
      </c>
      <c r="AC4" s="59" t="s">
        <v>27</v>
      </c>
      <c r="AD4" s="44"/>
      <c r="AG4" s="23"/>
      <c r="AJ4" s="23"/>
    </row>
    <row r="5" spans="1:36" s="17" customFormat="1" x14ac:dyDescent="0.25">
      <c r="A5" s="26" t="s">
        <v>116</v>
      </c>
      <c r="B5" s="26"/>
      <c r="C5" s="26"/>
      <c r="D5" s="26"/>
      <c r="E5" s="31"/>
      <c r="F5" s="60"/>
      <c r="G5" s="60"/>
      <c r="H5" s="60"/>
      <c r="I5" s="60"/>
      <c r="J5" s="60"/>
      <c r="K5" s="60"/>
      <c r="L5" s="61">
        <f t="shared" ref="L5:L10" si="0">K5*2</f>
        <v>0</v>
      </c>
      <c r="M5" s="60"/>
      <c r="N5" s="60"/>
      <c r="O5" s="60">
        <f t="shared" ref="O5:O10" si="1">N5*2</f>
        <v>0</v>
      </c>
      <c r="P5" s="60"/>
      <c r="Q5" s="60"/>
      <c r="R5" s="60"/>
      <c r="S5" s="60"/>
      <c r="T5" s="60"/>
      <c r="U5" s="60"/>
      <c r="V5" s="60"/>
      <c r="W5" s="60"/>
      <c r="X5" s="60"/>
      <c r="Y5" s="60">
        <f t="shared" ref="Y5:Y10" si="2">X5*2</f>
        <v>0</v>
      </c>
      <c r="Z5" s="60"/>
      <c r="AA5" s="60">
        <f t="shared" ref="AA5:AA10" si="3">Z5*2</f>
        <v>0</v>
      </c>
      <c r="AB5" s="62">
        <f>F5+G5+H5+I5+J5+L5+M5+O5+P5+Q5+R5+S5+T5+U5+V5+W5+Y5+AA5</f>
        <v>0</v>
      </c>
      <c r="AC5" s="62">
        <f t="shared" ref="AC5" si="4">(AB5/220)*100</f>
        <v>0</v>
      </c>
      <c r="AD5" s="44"/>
      <c r="AG5" s="23"/>
      <c r="AJ5" s="23"/>
    </row>
    <row r="6" spans="1:36" s="17" customFormat="1" x14ac:dyDescent="0.25">
      <c r="A6" s="12" t="s">
        <v>114</v>
      </c>
      <c r="B6" s="12">
        <v>7204</v>
      </c>
      <c r="C6" s="12" t="s">
        <v>115</v>
      </c>
      <c r="D6" s="50"/>
      <c r="E6" s="31"/>
      <c r="F6" s="60">
        <v>6</v>
      </c>
      <c r="G6" s="60">
        <v>6.5</v>
      </c>
      <c r="H6" s="60">
        <v>6.5</v>
      </c>
      <c r="I6" s="60">
        <v>6.5</v>
      </c>
      <c r="J6" s="60">
        <v>6</v>
      </c>
      <c r="K6" s="60">
        <v>6</v>
      </c>
      <c r="L6" s="61">
        <f t="shared" si="0"/>
        <v>12</v>
      </c>
      <c r="M6" s="60">
        <v>6.5</v>
      </c>
      <c r="N6" s="60">
        <v>7.5</v>
      </c>
      <c r="O6" s="60">
        <f t="shared" si="1"/>
        <v>15</v>
      </c>
      <c r="P6" s="60">
        <v>6.5</v>
      </c>
      <c r="Q6" s="60">
        <v>7</v>
      </c>
      <c r="R6" s="60">
        <v>7</v>
      </c>
      <c r="S6" s="60">
        <v>6.5</v>
      </c>
      <c r="T6" s="60">
        <v>6.5</v>
      </c>
      <c r="U6" s="60">
        <v>6.5</v>
      </c>
      <c r="V6" s="60">
        <v>6.5</v>
      </c>
      <c r="W6" s="60">
        <v>6.5</v>
      </c>
      <c r="X6" s="60">
        <v>6.5</v>
      </c>
      <c r="Y6" s="60">
        <f t="shared" si="2"/>
        <v>13</v>
      </c>
      <c r="Z6" s="60">
        <v>6.5</v>
      </c>
      <c r="AA6" s="60">
        <f t="shared" si="3"/>
        <v>13</v>
      </c>
      <c r="AB6" s="62">
        <f>F6+G6+H6+I6+J6+L6+M6+O6+P6+Q6+R6+S6+T6+U6+V6+W6+Y6+AA6</f>
        <v>144</v>
      </c>
      <c r="AC6" s="62">
        <f>(AB6/220)*100</f>
        <v>65.454545454545453</v>
      </c>
      <c r="AD6" s="44">
        <v>1</v>
      </c>
      <c r="AG6" s="23"/>
      <c r="AJ6" s="23"/>
    </row>
    <row r="7" spans="1:36" s="17" customFormat="1" x14ac:dyDescent="0.25">
      <c r="A7" s="12" t="s">
        <v>111</v>
      </c>
      <c r="B7" s="12">
        <v>6602</v>
      </c>
      <c r="C7" s="12" t="s">
        <v>112</v>
      </c>
      <c r="D7" s="50"/>
      <c r="E7" s="31"/>
      <c r="F7" s="60">
        <v>6</v>
      </c>
      <c r="G7" s="60">
        <v>5.5</v>
      </c>
      <c r="H7" s="60">
        <v>6</v>
      </c>
      <c r="I7" s="60">
        <v>6</v>
      </c>
      <c r="J7" s="60">
        <v>5.5</v>
      </c>
      <c r="K7" s="60">
        <v>5.5</v>
      </c>
      <c r="L7" s="61">
        <f t="shared" si="0"/>
        <v>11</v>
      </c>
      <c r="M7" s="60">
        <v>6</v>
      </c>
      <c r="N7" s="60">
        <v>6.5</v>
      </c>
      <c r="O7" s="60">
        <f t="shared" si="1"/>
        <v>13</v>
      </c>
      <c r="P7" s="60">
        <v>6.5</v>
      </c>
      <c r="Q7" s="60">
        <v>6</v>
      </c>
      <c r="R7" s="60">
        <v>6</v>
      </c>
      <c r="S7" s="60">
        <v>5.5</v>
      </c>
      <c r="T7" s="60">
        <v>5.5</v>
      </c>
      <c r="U7" s="60">
        <v>7</v>
      </c>
      <c r="V7" s="60">
        <v>6</v>
      </c>
      <c r="W7" s="60">
        <v>6.5</v>
      </c>
      <c r="X7" s="60">
        <v>5.5</v>
      </c>
      <c r="Y7" s="60">
        <f t="shared" si="2"/>
        <v>11</v>
      </c>
      <c r="Z7" s="60">
        <v>6</v>
      </c>
      <c r="AA7" s="60">
        <f t="shared" si="3"/>
        <v>12</v>
      </c>
      <c r="AB7" s="62">
        <f>F7+G7+H7+I7+J7+L7+M7+O7+P7+Q7+R7+S7+T7+U7+V7+W7+Y7+AA7</f>
        <v>131</v>
      </c>
      <c r="AC7" s="62">
        <f>(AB7/220)*100</f>
        <v>59.545454545454547</v>
      </c>
      <c r="AD7" s="44">
        <v>2</v>
      </c>
      <c r="AG7" s="23"/>
      <c r="AJ7" s="23"/>
    </row>
    <row r="8" spans="1:36" s="17" customFormat="1" x14ac:dyDescent="0.25">
      <c r="A8" s="12" t="s">
        <v>32</v>
      </c>
      <c r="B8" s="12">
        <v>7344</v>
      </c>
      <c r="C8" s="12" t="s">
        <v>47</v>
      </c>
      <c r="D8" s="50"/>
      <c r="E8" s="33"/>
      <c r="F8" s="60" t="s">
        <v>204</v>
      </c>
      <c r="G8" s="60"/>
      <c r="H8" s="60"/>
      <c r="I8" s="60"/>
      <c r="J8" s="60"/>
      <c r="K8" s="60"/>
      <c r="L8" s="61">
        <f t="shared" si="0"/>
        <v>0</v>
      </c>
      <c r="M8" s="60"/>
      <c r="N8" s="60"/>
      <c r="O8" s="60">
        <f t="shared" si="1"/>
        <v>0</v>
      </c>
      <c r="P8" s="60"/>
      <c r="Q8" s="60"/>
      <c r="R8" s="60"/>
      <c r="S8" s="60"/>
      <c r="T8" s="60"/>
      <c r="U8" s="60"/>
      <c r="V8" s="60"/>
      <c r="W8" s="60"/>
      <c r="X8" s="60"/>
      <c r="Y8" s="60">
        <f t="shared" si="2"/>
        <v>0</v>
      </c>
      <c r="Z8" s="60"/>
      <c r="AA8" s="60">
        <f t="shared" si="3"/>
        <v>0</v>
      </c>
      <c r="AB8" s="62"/>
      <c r="AC8" s="62"/>
      <c r="AD8" s="44"/>
      <c r="AG8" s="23"/>
      <c r="AJ8" s="23"/>
    </row>
    <row r="9" spans="1:36" s="17" customFormat="1" x14ac:dyDescent="0.25">
      <c r="A9" s="12" t="s">
        <v>33</v>
      </c>
      <c r="B9" s="12">
        <v>7152</v>
      </c>
      <c r="C9" s="12" t="s">
        <v>113</v>
      </c>
      <c r="D9" s="50"/>
      <c r="E9" s="33"/>
      <c r="F9" s="60" t="s">
        <v>204</v>
      </c>
      <c r="G9" s="60"/>
      <c r="H9" s="60"/>
      <c r="I9" s="60"/>
      <c r="J9" s="60"/>
      <c r="K9" s="60"/>
      <c r="L9" s="61">
        <f t="shared" si="0"/>
        <v>0</v>
      </c>
      <c r="M9" s="60"/>
      <c r="N9" s="60"/>
      <c r="O9" s="60">
        <f t="shared" si="1"/>
        <v>0</v>
      </c>
      <c r="P9" s="60"/>
      <c r="Q9" s="60"/>
      <c r="R9" s="60"/>
      <c r="S9" s="60"/>
      <c r="T9" s="60"/>
      <c r="U9" s="60"/>
      <c r="V9" s="60"/>
      <c r="W9" s="60"/>
      <c r="X9" s="60"/>
      <c r="Y9" s="60">
        <f t="shared" si="2"/>
        <v>0</v>
      </c>
      <c r="Z9" s="60"/>
      <c r="AA9" s="60">
        <f t="shared" si="3"/>
        <v>0</v>
      </c>
      <c r="AB9" s="62"/>
      <c r="AC9" s="62"/>
      <c r="AD9" s="44"/>
      <c r="AG9" s="23"/>
      <c r="AJ9" s="23"/>
    </row>
    <row r="10" spans="1:36" s="17" customFormat="1" x14ac:dyDescent="0.25">
      <c r="A10" s="12" t="s">
        <v>32</v>
      </c>
      <c r="B10" s="12">
        <v>6537</v>
      </c>
      <c r="C10" s="12" t="s">
        <v>66</v>
      </c>
      <c r="D10" s="50"/>
      <c r="E10" s="33"/>
      <c r="F10" s="60" t="s">
        <v>204</v>
      </c>
      <c r="G10" s="60"/>
      <c r="H10" s="60"/>
      <c r="I10" s="60"/>
      <c r="J10" s="60"/>
      <c r="K10" s="60"/>
      <c r="L10" s="61">
        <f t="shared" si="0"/>
        <v>0</v>
      </c>
      <c r="M10" s="60"/>
      <c r="N10" s="60"/>
      <c r="O10" s="60">
        <f t="shared" si="1"/>
        <v>0</v>
      </c>
      <c r="P10" s="60"/>
      <c r="Q10" s="60"/>
      <c r="R10" s="60"/>
      <c r="S10" s="60"/>
      <c r="T10" s="60"/>
      <c r="U10" s="60"/>
      <c r="V10" s="60"/>
      <c r="W10" s="60"/>
      <c r="X10" s="60"/>
      <c r="Y10" s="60">
        <f t="shared" si="2"/>
        <v>0</v>
      </c>
      <c r="Z10" s="60"/>
      <c r="AA10" s="60">
        <f t="shared" si="3"/>
        <v>0</v>
      </c>
      <c r="AB10" s="62"/>
      <c r="AC10" s="62"/>
      <c r="AD10" s="44"/>
      <c r="AG10" s="23"/>
      <c r="AJ10" s="23"/>
    </row>
    <row r="11" spans="1:36" s="17" customFormat="1" x14ac:dyDescent="0.25">
      <c r="B11" s="12"/>
      <c r="C11" s="12"/>
      <c r="D11" s="50"/>
      <c r="E11" s="33"/>
      <c r="F11" s="60"/>
      <c r="G11" s="60"/>
      <c r="H11" s="60"/>
      <c r="I11" s="60"/>
      <c r="J11" s="60"/>
      <c r="K11" s="60"/>
      <c r="L11" s="61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2"/>
      <c r="AC11" s="62"/>
      <c r="AD11" s="44"/>
      <c r="AG11" s="23"/>
      <c r="AJ11" s="23"/>
    </row>
    <row r="12" spans="1:36" s="17" customFormat="1" x14ac:dyDescent="0.25">
      <c r="B12" s="12"/>
      <c r="C12" s="12"/>
      <c r="D12" s="50"/>
      <c r="E12" s="33"/>
      <c r="F12" s="60"/>
      <c r="G12" s="60"/>
      <c r="H12" s="60"/>
      <c r="I12" s="60"/>
      <c r="J12" s="60"/>
      <c r="K12" s="60"/>
      <c r="L12" s="61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2"/>
      <c r="AC12" s="62"/>
      <c r="AD12" s="44"/>
      <c r="AG12" s="23"/>
      <c r="AJ12" s="23"/>
    </row>
    <row r="13" spans="1:36" s="17" customFormat="1" x14ac:dyDescent="0.25">
      <c r="A13" s="79" t="s">
        <v>353</v>
      </c>
      <c r="B13" s="13"/>
      <c r="C13" s="13"/>
      <c r="D13" s="50"/>
      <c r="E13" s="35"/>
      <c r="F13" s="60"/>
      <c r="G13" s="60"/>
      <c r="H13" s="60"/>
      <c r="I13" s="60"/>
      <c r="J13" s="60"/>
      <c r="K13" s="60"/>
      <c r="L13" s="61">
        <f t="shared" ref="L13:L38" si="5">K13*2</f>
        <v>0</v>
      </c>
      <c r="M13" s="60"/>
      <c r="N13" s="60"/>
      <c r="O13" s="60">
        <f t="shared" ref="O13:O38" si="6">N13*2</f>
        <v>0</v>
      </c>
      <c r="P13" s="60"/>
      <c r="Q13" s="60"/>
      <c r="R13" s="60"/>
      <c r="S13" s="60"/>
      <c r="T13" s="60"/>
      <c r="U13" s="60"/>
      <c r="V13" s="60"/>
      <c r="W13" s="60"/>
      <c r="X13" s="60"/>
      <c r="Y13" s="60">
        <f t="shared" ref="Y13:Y38" si="7">X13*2</f>
        <v>0</v>
      </c>
      <c r="Z13" s="60"/>
      <c r="AA13" s="60">
        <f t="shared" ref="AA13:AA38" si="8">Z13*2</f>
        <v>0</v>
      </c>
      <c r="AB13" s="62">
        <f t="shared" ref="AB13:AB38" si="9">F13+G13+H13+I13+J13+L13+M13+O13+P13+Q13+R13+S13+T13+U13+V13+W13+Y13+AA13</f>
        <v>0</v>
      </c>
      <c r="AC13" s="62">
        <f t="shared" ref="AC13:AC38" si="10">(AB13/220)*100</f>
        <v>0</v>
      </c>
      <c r="AD13" s="44"/>
      <c r="AG13" s="23"/>
      <c r="AJ13" s="23"/>
    </row>
    <row r="14" spans="1:36" s="17" customFormat="1" x14ac:dyDescent="0.25">
      <c r="A14" s="17" t="s">
        <v>25</v>
      </c>
      <c r="B14" s="12">
        <v>7135</v>
      </c>
      <c r="C14" s="12" t="s">
        <v>122</v>
      </c>
      <c r="D14" s="114" t="s">
        <v>123</v>
      </c>
      <c r="E14" s="68"/>
      <c r="F14" s="60">
        <v>8</v>
      </c>
      <c r="G14" s="60">
        <v>7.5</v>
      </c>
      <c r="H14" s="60">
        <v>7.5</v>
      </c>
      <c r="I14" s="60">
        <v>6.5</v>
      </c>
      <c r="J14" s="60">
        <v>6</v>
      </c>
      <c r="K14" s="60">
        <v>8.5</v>
      </c>
      <c r="L14" s="61">
        <f t="shared" ref="L14:L26" si="11">K14*2</f>
        <v>17</v>
      </c>
      <c r="M14" s="60">
        <v>6.5</v>
      </c>
      <c r="N14" s="60">
        <v>7.5</v>
      </c>
      <c r="O14" s="60">
        <f t="shared" ref="O14:O26" si="12">N14*2</f>
        <v>15</v>
      </c>
      <c r="P14" s="60">
        <v>7</v>
      </c>
      <c r="Q14" s="60">
        <v>8</v>
      </c>
      <c r="R14" s="60">
        <v>8</v>
      </c>
      <c r="S14" s="60">
        <v>6.5</v>
      </c>
      <c r="T14" s="60">
        <v>5</v>
      </c>
      <c r="U14" s="60">
        <v>8</v>
      </c>
      <c r="V14" s="60">
        <v>8</v>
      </c>
      <c r="W14" s="60">
        <v>8</v>
      </c>
      <c r="X14" s="60">
        <v>7</v>
      </c>
      <c r="Y14" s="60">
        <f t="shared" ref="Y14:Y26" si="13">X14*2</f>
        <v>14</v>
      </c>
      <c r="Z14" s="60">
        <v>7</v>
      </c>
      <c r="AA14" s="60">
        <f t="shared" ref="AA14:AA26" si="14">Z14*2</f>
        <v>14</v>
      </c>
      <c r="AB14" s="62">
        <f t="shared" ref="AB14:AB22" si="15">F14+G14+H14+I14+J14+L14+M14+O14+P14+Q14+R14+S14+T14+U14+V14+W14+Y14+AA14</f>
        <v>160.5</v>
      </c>
      <c r="AC14" s="62">
        <f t="shared" ref="AC14:AC26" si="16">(AB14/220)*100</f>
        <v>72.954545454545453</v>
      </c>
      <c r="AD14" s="144">
        <v>1</v>
      </c>
      <c r="AE14" s="94"/>
      <c r="AF14" s="79"/>
      <c r="AG14" s="79"/>
      <c r="AH14" s="79"/>
      <c r="AI14" s="79"/>
      <c r="AJ14" s="23"/>
    </row>
    <row r="15" spans="1:36" s="17" customFormat="1" x14ac:dyDescent="0.25">
      <c r="A15" s="12" t="s">
        <v>96</v>
      </c>
      <c r="B15" s="12">
        <v>7366</v>
      </c>
      <c r="C15" s="12" t="s">
        <v>124</v>
      </c>
      <c r="D15" s="12" t="s">
        <v>121</v>
      </c>
      <c r="F15" s="60">
        <v>6.5</v>
      </c>
      <c r="G15" s="60">
        <v>7</v>
      </c>
      <c r="H15" s="60">
        <v>6</v>
      </c>
      <c r="I15" s="60">
        <v>7</v>
      </c>
      <c r="J15" s="60">
        <v>5.5</v>
      </c>
      <c r="K15" s="60">
        <v>6.5</v>
      </c>
      <c r="L15" s="61">
        <f t="shared" si="11"/>
        <v>13</v>
      </c>
      <c r="M15" s="60">
        <v>6.5</v>
      </c>
      <c r="N15" s="60">
        <v>6.5</v>
      </c>
      <c r="O15" s="60">
        <f t="shared" si="12"/>
        <v>13</v>
      </c>
      <c r="P15" s="60">
        <v>7</v>
      </c>
      <c r="Q15" s="60">
        <v>7</v>
      </c>
      <c r="R15" s="60">
        <v>6.5</v>
      </c>
      <c r="S15" s="60">
        <v>6</v>
      </c>
      <c r="T15" s="60">
        <v>6</v>
      </c>
      <c r="U15" s="60">
        <v>7</v>
      </c>
      <c r="V15" s="60">
        <v>7.5</v>
      </c>
      <c r="W15" s="60">
        <v>7.5</v>
      </c>
      <c r="X15" s="60">
        <v>6.5</v>
      </c>
      <c r="Y15" s="60">
        <f t="shared" si="13"/>
        <v>13</v>
      </c>
      <c r="Z15" s="60">
        <v>7</v>
      </c>
      <c r="AA15" s="60">
        <f t="shared" si="14"/>
        <v>14</v>
      </c>
      <c r="AB15" s="62">
        <f t="shared" si="15"/>
        <v>146</v>
      </c>
      <c r="AC15" s="62">
        <f t="shared" si="16"/>
        <v>66.363636363636374</v>
      </c>
      <c r="AD15" s="44">
        <v>2</v>
      </c>
      <c r="AE15" s="95"/>
      <c r="AF15" s="68"/>
      <c r="AG15" s="23"/>
      <c r="AJ15" s="23"/>
    </row>
    <row r="16" spans="1:36" s="17" customFormat="1" x14ac:dyDescent="0.25">
      <c r="A16" s="12" t="s">
        <v>129</v>
      </c>
      <c r="B16" s="12">
        <v>6723</v>
      </c>
      <c r="C16" s="12" t="s">
        <v>130</v>
      </c>
      <c r="D16" s="12" t="s">
        <v>131</v>
      </c>
      <c r="E16" s="37"/>
      <c r="F16" s="60">
        <v>5.5</v>
      </c>
      <c r="G16" s="60">
        <v>6.5</v>
      </c>
      <c r="H16" s="60">
        <v>6.5</v>
      </c>
      <c r="I16" s="60">
        <v>7</v>
      </c>
      <c r="J16" s="60">
        <v>7</v>
      </c>
      <c r="K16" s="60">
        <v>7</v>
      </c>
      <c r="L16" s="61">
        <f t="shared" si="11"/>
        <v>14</v>
      </c>
      <c r="M16" s="60">
        <v>6.5</v>
      </c>
      <c r="N16" s="60">
        <v>6.5</v>
      </c>
      <c r="O16" s="60">
        <f t="shared" si="12"/>
        <v>13</v>
      </c>
      <c r="P16" s="60">
        <v>6</v>
      </c>
      <c r="Q16" s="60">
        <v>6.5</v>
      </c>
      <c r="R16" s="60">
        <v>6.5</v>
      </c>
      <c r="S16" s="60">
        <v>6.5</v>
      </c>
      <c r="T16" s="60">
        <v>7</v>
      </c>
      <c r="U16" s="60">
        <v>8</v>
      </c>
      <c r="V16" s="60">
        <v>6</v>
      </c>
      <c r="W16" s="60">
        <v>6</v>
      </c>
      <c r="X16" s="60">
        <v>6</v>
      </c>
      <c r="Y16" s="60">
        <f t="shared" si="13"/>
        <v>12</v>
      </c>
      <c r="Z16" s="60">
        <v>6</v>
      </c>
      <c r="AA16" s="60">
        <f t="shared" si="14"/>
        <v>12</v>
      </c>
      <c r="AB16" s="62">
        <f t="shared" si="15"/>
        <v>142.5</v>
      </c>
      <c r="AC16" s="62">
        <f t="shared" si="16"/>
        <v>64.772727272727266</v>
      </c>
      <c r="AD16" s="44">
        <v>3</v>
      </c>
      <c r="AE16" s="95"/>
      <c r="AF16" s="68"/>
      <c r="AG16" s="23"/>
      <c r="AJ16" s="23"/>
    </row>
    <row r="17" spans="1:36" s="17" customFormat="1" x14ac:dyDescent="0.25">
      <c r="A17" s="12" t="s">
        <v>23</v>
      </c>
      <c r="B17" s="12">
        <v>6702</v>
      </c>
      <c r="C17" s="12" t="s">
        <v>135</v>
      </c>
      <c r="D17" s="12" t="s">
        <v>74</v>
      </c>
      <c r="E17" s="37"/>
      <c r="F17" s="60">
        <v>6</v>
      </c>
      <c r="G17" s="60">
        <v>6.5</v>
      </c>
      <c r="H17" s="60">
        <v>7</v>
      </c>
      <c r="I17" s="60">
        <v>7</v>
      </c>
      <c r="J17" s="60">
        <v>6.5</v>
      </c>
      <c r="K17" s="60">
        <v>6.5</v>
      </c>
      <c r="L17" s="61">
        <f t="shared" si="11"/>
        <v>13</v>
      </c>
      <c r="M17" s="60">
        <v>5</v>
      </c>
      <c r="N17" s="60">
        <v>7</v>
      </c>
      <c r="O17" s="60">
        <f t="shared" si="12"/>
        <v>14</v>
      </c>
      <c r="P17" s="60">
        <v>6</v>
      </c>
      <c r="Q17" s="60">
        <v>4</v>
      </c>
      <c r="R17" s="60">
        <v>7</v>
      </c>
      <c r="S17" s="60">
        <v>7</v>
      </c>
      <c r="T17" s="60">
        <v>7</v>
      </c>
      <c r="U17" s="60">
        <v>5.5</v>
      </c>
      <c r="V17" s="60">
        <v>7</v>
      </c>
      <c r="W17" s="60">
        <v>6.5</v>
      </c>
      <c r="X17" s="60">
        <v>6</v>
      </c>
      <c r="Y17" s="60">
        <f t="shared" si="13"/>
        <v>12</v>
      </c>
      <c r="Z17" s="60">
        <v>6.5</v>
      </c>
      <c r="AA17" s="60">
        <f t="shared" si="14"/>
        <v>13</v>
      </c>
      <c r="AB17" s="62">
        <f t="shared" si="15"/>
        <v>140</v>
      </c>
      <c r="AC17" s="62">
        <f t="shared" si="16"/>
        <v>63.636363636363633</v>
      </c>
      <c r="AD17" s="44">
        <v>4</v>
      </c>
      <c r="AE17" s="95"/>
      <c r="AF17" s="68"/>
      <c r="AG17" s="23"/>
      <c r="AJ17" s="23"/>
    </row>
    <row r="18" spans="1:36" s="17" customFormat="1" x14ac:dyDescent="0.25">
      <c r="A18" s="12" t="s">
        <v>119</v>
      </c>
      <c r="B18" s="12">
        <v>6721</v>
      </c>
      <c r="C18" s="12" t="s">
        <v>120</v>
      </c>
      <c r="D18" s="12" t="s">
        <v>121</v>
      </c>
      <c r="E18" s="68"/>
      <c r="F18" s="60">
        <v>6.5</v>
      </c>
      <c r="G18" s="60">
        <v>6</v>
      </c>
      <c r="H18" s="60">
        <v>6.5</v>
      </c>
      <c r="I18" s="60">
        <v>6.5</v>
      </c>
      <c r="J18" s="60">
        <v>6</v>
      </c>
      <c r="K18" s="60">
        <v>6</v>
      </c>
      <c r="L18" s="61">
        <f t="shared" si="11"/>
        <v>12</v>
      </c>
      <c r="M18" s="60">
        <v>6.5</v>
      </c>
      <c r="N18" s="60">
        <v>6</v>
      </c>
      <c r="O18" s="60">
        <f t="shared" si="12"/>
        <v>12</v>
      </c>
      <c r="P18" s="60">
        <v>6</v>
      </c>
      <c r="Q18" s="60">
        <v>6.5</v>
      </c>
      <c r="R18" s="60">
        <v>7</v>
      </c>
      <c r="S18" s="60">
        <v>6.5</v>
      </c>
      <c r="T18" s="60">
        <v>6.5</v>
      </c>
      <c r="U18" s="60">
        <v>7</v>
      </c>
      <c r="V18" s="60">
        <v>6</v>
      </c>
      <c r="W18" s="60">
        <v>6</v>
      </c>
      <c r="X18" s="60">
        <v>6</v>
      </c>
      <c r="Y18" s="60">
        <f t="shared" si="13"/>
        <v>12</v>
      </c>
      <c r="Z18" s="60">
        <v>6.5</v>
      </c>
      <c r="AA18" s="60">
        <f t="shared" si="14"/>
        <v>13</v>
      </c>
      <c r="AB18" s="62">
        <f t="shared" si="15"/>
        <v>138.5</v>
      </c>
      <c r="AC18" s="62">
        <f t="shared" si="16"/>
        <v>62.954545454545453</v>
      </c>
      <c r="AD18" s="144">
        <v>5</v>
      </c>
      <c r="AG18" s="23"/>
      <c r="AJ18" s="23"/>
    </row>
    <row r="19" spans="1:36" s="17" customFormat="1" x14ac:dyDescent="0.25">
      <c r="A19" s="12" t="s">
        <v>153</v>
      </c>
      <c r="B19" s="12"/>
      <c r="C19" s="12" t="s">
        <v>154</v>
      </c>
      <c r="D19" s="12" t="s">
        <v>155</v>
      </c>
      <c r="F19" s="60">
        <v>5.5</v>
      </c>
      <c r="G19" s="60">
        <v>7</v>
      </c>
      <c r="H19" s="60">
        <v>6</v>
      </c>
      <c r="I19" s="60">
        <v>7</v>
      </c>
      <c r="J19" s="60">
        <v>6.5</v>
      </c>
      <c r="K19" s="60">
        <v>6</v>
      </c>
      <c r="L19" s="61">
        <f t="shared" si="11"/>
        <v>12</v>
      </c>
      <c r="M19" s="60">
        <v>6.5</v>
      </c>
      <c r="N19" s="60">
        <v>6</v>
      </c>
      <c r="O19" s="60">
        <f t="shared" si="12"/>
        <v>12</v>
      </c>
      <c r="P19" s="60">
        <v>6.5</v>
      </c>
      <c r="Q19" s="60">
        <v>6.5</v>
      </c>
      <c r="R19" s="60">
        <v>6.5</v>
      </c>
      <c r="S19" s="60">
        <v>7</v>
      </c>
      <c r="T19" s="60">
        <v>5</v>
      </c>
      <c r="U19" s="60">
        <v>5</v>
      </c>
      <c r="V19" s="60">
        <v>6</v>
      </c>
      <c r="W19" s="60">
        <v>7</v>
      </c>
      <c r="X19" s="60">
        <v>6.5</v>
      </c>
      <c r="Y19" s="60">
        <f t="shared" si="13"/>
        <v>13</v>
      </c>
      <c r="Z19" s="60">
        <v>6.5</v>
      </c>
      <c r="AA19" s="60">
        <f t="shared" si="14"/>
        <v>13</v>
      </c>
      <c r="AB19" s="62">
        <f t="shared" si="15"/>
        <v>138</v>
      </c>
      <c r="AC19" s="62">
        <f t="shared" si="16"/>
        <v>62.727272727272734</v>
      </c>
      <c r="AD19" s="44">
        <v>6</v>
      </c>
      <c r="AG19" s="23"/>
      <c r="AJ19" s="23"/>
    </row>
    <row r="20" spans="1:36" s="17" customFormat="1" x14ac:dyDescent="0.25">
      <c r="A20" s="12" t="s">
        <v>26</v>
      </c>
      <c r="B20" s="12">
        <v>7294</v>
      </c>
      <c r="C20" s="12" t="s">
        <v>125</v>
      </c>
      <c r="D20" s="12" t="s">
        <v>123</v>
      </c>
      <c r="F20" s="60">
        <v>5</v>
      </c>
      <c r="G20" s="60">
        <v>6.5</v>
      </c>
      <c r="H20" s="60">
        <v>6.5</v>
      </c>
      <c r="I20" s="60">
        <v>7</v>
      </c>
      <c r="J20" s="60">
        <v>5.5</v>
      </c>
      <c r="K20" s="60">
        <v>5.5</v>
      </c>
      <c r="L20" s="61">
        <f t="shared" si="11"/>
        <v>11</v>
      </c>
      <c r="M20" s="60">
        <v>6.5</v>
      </c>
      <c r="N20" s="60">
        <v>6</v>
      </c>
      <c r="O20" s="60">
        <f t="shared" si="12"/>
        <v>12</v>
      </c>
      <c r="P20" s="60">
        <v>6</v>
      </c>
      <c r="Q20" s="60">
        <v>7.5</v>
      </c>
      <c r="R20" s="60">
        <v>7</v>
      </c>
      <c r="S20" s="60">
        <v>7</v>
      </c>
      <c r="T20" s="60">
        <v>6</v>
      </c>
      <c r="U20" s="60">
        <v>5</v>
      </c>
      <c r="V20" s="60">
        <v>6.5</v>
      </c>
      <c r="W20" s="60">
        <v>6.5</v>
      </c>
      <c r="X20" s="60">
        <v>6</v>
      </c>
      <c r="Y20" s="60">
        <f t="shared" si="13"/>
        <v>12</v>
      </c>
      <c r="Z20" s="60">
        <v>6</v>
      </c>
      <c r="AA20" s="60">
        <f t="shared" si="14"/>
        <v>12</v>
      </c>
      <c r="AB20" s="62">
        <f t="shared" si="15"/>
        <v>135.5</v>
      </c>
      <c r="AC20" s="62">
        <f t="shared" si="16"/>
        <v>61.590909090909093</v>
      </c>
      <c r="AD20" s="44">
        <v>7</v>
      </c>
      <c r="AG20" s="23"/>
      <c r="AJ20" s="23"/>
    </row>
    <row r="21" spans="1:36" s="17" customFormat="1" x14ac:dyDescent="0.25">
      <c r="A21" s="12" t="s">
        <v>132</v>
      </c>
      <c r="B21" s="12"/>
      <c r="C21" s="12" t="s">
        <v>133</v>
      </c>
      <c r="D21" s="12" t="s">
        <v>134</v>
      </c>
      <c r="E21" s="36"/>
      <c r="F21" s="60">
        <v>6.5</v>
      </c>
      <c r="G21" s="60">
        <v>6.5</v>
      </c>
      <c r="H21" s="60">
        <v>5.5</v>
      </c>
      <c r="I21" s="60">
        <v>6</v>
      </c>
      <c r="J21" s="60">
        <v>5</v>
      </c>
      <c r="K21" s="60">
        <v>6</v>
      </c>
      <c r="L21" s="61">
        <f t="shared" si="11"/>
        <v>12</v>
      </c>
      <c r="M21" s="60">
        <v>6</v>
      </c>
      <c r="N21" s="60">
        <v>6</v>
      </c>
      <c r="O21" s="60">
        <f t="shared" si="12"/>
        <v>12</v>
      </c>
      <c r="P21" s="60">
        <v>6.5</v>
      </c>
      <c r="Q21" s="60">
        <v>6</v>
      </c>
      <c r="R21" s="60">
        <v>6.5</v>
      </c>
      <c r="S21" s="60">
        <v>7</v>
      </c>
      <c r="T21" s="60">
        <v>6</v>
      </c>
      <c r="U21" s="60">
        <v>6.5</v>
      </c>
      <c r="V21" s="60">
        <v>6.5</v>
      </c>
      <c r="W21" s="60">
        <v>6</v>
      </c>
      <c r="X21" s="60">
        <v>6</v>
      </c>
      <c r="Y21" s="60">
        <f t="shared" si="13"/>
        <v>12</v>
      </c>
      <c r="Z21" s="60">
        <v>6</v>
      </c>
      <c r="AA21" s="60">
        <f t="shared" si="14"/>
        <v>12</v>
      </c>
      <c r="AB21" s="62">
        <f t="shared" si="15"/>
        <v>134.5</v>
      </c>
      <c r="AC21" s="62">
        <f t="shared" si="16"/>
        <v>61.136363636363633</v>
      </c>
      <c r="AD21" s="44">
        <v>8</v>
      </c>
      <c r="AG21" s="23"/>
      <c r="AJ21" s="23"/>
    </row>
    <row r="22" spans="1:36" s="17" customFormat="1" x14ac:dyDescent="0.25">
      <c r="A22" s="12" t="s">
        <v>22</v>
      </c>
      <c r="B22" s="12">
        <v>7363</v>
      </c>
      <c r="C22" s="12" t="s">
        <v>368</v>
      </c>
      <c r="D22" s="12" t="s">
        <v>21</v>
      </c>
      <c r="E22" s="36"/>
      <c r="F22" s="60">
        <v>5</v>
      </c>
      <c r="G22" s="60">
        <v>6.5</v>
      </c>
      <c r="H22" s="60">
        <v>6</v>
      </c>
      <c r="I22" s="60">
        <v>6.5</v>
      </c>
      <c r="J22" s="60">
        <v>5.5</v>
      </c>
      <c r="K22" s="60">
        <v>6</v>
      </c>
      <c r="L22" s="61">
        <f t="shared" si="11"/>
        <v>12</v>
      </c>
      <c r="M22" s="60">
        <v>5.5</v>
      </c>
      <c r="N22" s="60">
        <v>6.5</v>
      </c>
      <c r="O22" s="60">
        <f t="shared" si="12"/>
        <v>13</v>
      </c>
      <c r="P22" s="60">
        <v>6.5</v>
      </c>
      <c r="Q22" s="60">
        <v>7</v>
      </c>
      <c r="R22" s="60">
        <v>7</v>
      </c>
      <c r="S22" s="60">
        <v>6</v>
      </c>
      <c r="T22" s="60">
        <v>5.5</v>
      </c>
      <c r="U22" s="60">
        <v>6</v>
      </c>
      <c r="V22" s="60">
        <v>6.5</v>
      </c>
      <c r="W22" s="60">
        <v>6.5</v>
      </c>
      <c r="X22" s="60">
        <v>5.5</v>
      </c>
      <c r="Y22" s="60">
        <f t="shared" si="13"/>
        <v>11</v>
      </c>
      <c r="Z22" s="60">
        <v>6</v>
      </c>
      <c r="AA22" s="60">
        <f t="shared" si="14"/>
        <v>12</v>
      </c>
      <c r="AB22" s="62">
        <f t="shared" si="15"/>
        <v>134</v>
      </c>
      <c r="AC22" s="62">
        <f t="shared" si="16"/>
        <v>60.909090909090914</v>
      </c>
      <c r="AD22" s="44">
        <v>9</v>
      </c>
      <c r="AG22" s="23"/>
      <c r="AJ22" s="23"/>
    </row>
    <row r="23" spans="1:36" s="17" customFormat="1" x14ac:dyDescent="0.25">
      <c r="A23" s="12" t="s">
        <v>117</v>
      </c>
      <c r="B23" s="12">
        <v>6773</v>
      </c>
      <c r="C23" s="12" t="s">
        <v>126</v>
      </c>
      <c r="D23" s="12" t="s">
        <v>127</v>
      </c>
      <c r="E23" s="36"/>
      <c r="F23" s="60">
        <v>5.5</v>
      </c>
      <c r="G23" s="60">
        <v>6.5</v>
      </c>
      <c r="H23" s="60">
        <v>7</v>
      </c>
      <c r="I23" s="60">
        <v>6.5</v>
      </c>
      <c r="J23" s="60">
        <v>6</v>
      </c>
      <c r="K23" s="60">
        <v>7</v>
      </c>
      <c r="L23" s="61">
        <f t="shared" si="11"/>
        <v>14</v>
      </c>
      <c r="M23" s="60">
        <v>6.5</v>
      </c>
      <c r="N23" s="60">
        <v>6.5</v>
      </c>
      <c r="O23" s="60">
        <f t="shared" si="12"/>
        <v>13</v>
      </c>
      <c r="P23" s="60">
        <v>5</v>
      </c>
      <c r="Q23" s="60">
        <v>6</v>
      </c>
      <c r="R23" s="60">
        <v>6.5</v>
      </c>
      <c r="S23" s="60">
        <v>6</v>
      </c>
      <c r="T23" s="60">
        <v>6.5</v>
      </c>
      <c r="U23" s="60">
        <v>2</v>
      </c>
      <c r="V23" s="60">
        <v>6.5</v>
      </c>
      <c r="W23" s="60">
        <v>6.5</v>
      </c>
      <c r="X23" s="60">
        <v>5.5</v>
      </c>
      <c r="Y23" s="60">
        <f t="shared" si="13"/>
        <v>11</v>
      </c>
      <c r="Z23" s="60">
        <v>6.5</v>
      </c>
      <c r="AA23" s="60">
        <f t="shared" si="14"/>
        <v>13</v>
      </c>
      <c r="AB23" s="62">
        <v>132</v>
      </c>
      <c r="AC23" s="62">
        <f t="shared" si="16"/>
        <v>60</v>
      </c>
      <c r="AD23" s="44">
        <v>10</v>
      </c>
      <c r="AG23" s="23"/>
      <c r="AJ23" s="23"/>
    </row>
    <row r="24" spans="1:36" s="17" customFormat="1" x14ac:dyDescent="0.25">
      <c r="A24" s="12" t="s">
        <v>136</v>
      </c>
      <c r="B24" s="12">
        <v>60009316</v>
      </c>
      <c r="C24" s="12" t="s">
        <v>137</v>
      </c>
      <c r="D24" s="12" t="s">
        <v>138</v>
      </c>
      <c r="E24" s="36"/>
      <c r="F24" s="60">
        <v>7</v>
      </c>
      <c r="G24" s="60">
        <v>6</v>
      </c>
      <c r="H24" s="60">
        <v>5.5</v>
      </c>
      <c r="I24" s="60">
        <v>6</v>
      </c>
      <c r="J24" s="60">
        <v>5.5</v>
      </c>
      <c r="K24" s="60">
        <v>7</v>
      </c>
      <c r="L24" s="61">
        <f t="shared" si="11"/>
        <v>14</v>
      </c>
      <c r="M24" s="60">
        <v>6.5</v>
      </c>
      <c r="N24" s="60">
        <v>6.5</v>
      </c>
      <c r="O24" s="60">
        <f t="shared" si="12"/>
        <v>13</v>
      </c>
      <c r="P24" s="60">
        <v>6</v>
      </c>
      <c r="Q24" s="60">
        <v>6</v>
      </c>
      <c r="R24" s="60">
        <v>5.5</v>
      </c>
      <c r="S24" s="60">
        <v>4</v>
      </c>
      <c r="T24" s="60">
        <v>5.5</v>
      </c>
      <c r="U24" s="60">
        <v>6</v>
      </c>
      <c r="V24" s="60">
        <v>6</v>
      </c>
      <c r="W24" s="60">
        <v>6</v>
      </c>
      <c r="X24" s="60">
        <v>5.5</v>
      </c>
      <c r="Y24" s="60">
        <f t="shared" si="13"/>
        <v>11</v>
      </c>
      <c r="Z24" s="60">
        <v>6</v>
      </c>
      <c r="AA24" s="60">
        <f t="shared" si="14"/>
        <v>12</v>
      </c>
      <c r="AB24" s="62">
        <v>129.5</v>
      </c>
      <c r="AC24" s="62">
        <f t="shared" si="16"/>
        <v>58.86363636363636</v>
      </c>
      <c r="AD24" s="44">
        <v>11</v>
      </c>
      <c r="AG24" s="23"/>
      <c r="AJ24" s="23"/>
    </row>
    <row r="25" spans="1:36" s="17" customFormat="1" x14ac:dyDescent="0.25">
      <c r="A25" s="12" t="s">
        <v>139</v>
      </c>
      <c r="B25" s="12">
        <v>7172</v>
      </c>
      <c r="C25" s="12" t="s">
        <v>140</v>
      </c>
      <c r="D25" s="12" t="s">
        <v>121</v>
      </c>
      <c r="E25" s="37"/>
      <c r="F25" s="60">
        <v>5.5</v>
      </c>
      <c r="G25" s="60">
        <v>5</v>
      </c>
      <c r="H25" s="60">
        <v>5</v>
      </c>
      <c r="I25" s="60">
        <v>6.5</v>
      </c>
      <c r="J25" s="60">
        <v>6.5</v>
      </c>
      <c r="K25" s="60">
        <v>7</v>
      </c>
      <c r="L25" s="61">
        <f t="shared" si="11"/>
        <v>14</v>
      </c>
      <c r="M25" s="60">
        <v>6.5</v>
      </c>
      <c r="N25" s="60">
        <v>5.5</v>
      </c>
      <c r="O25" s="60">
        <f t="shared" si="12"/>
        <v>11</v>
      </c>
      <c r="P25" s="60">
        <v>5.5</v>
      </c>
      <c r="Q25" s="60">
        <v>6</v>
      </c>
      <c r="R25" s="60">
        <v>6</v>
      </c>
      <c r="S25" s="60">
        <v>5.5</v>
      </c>
      <c r="T25" s="60">
        <v>6</v>
      </c>
      <c r="U25" s="60">
        <v>4</v>
      </c>
      <c r="V25" s="60">
        <v>6.5</v>
      </c>
      <c r="W25" s="60">
        <v>6.5</v>
      </c>
      <c r="X25" s="60">
        <v>5.5</v>
      </c>
      <c r="Y25" s="60">
        <f t="shared" si="13"/>
        <v>11</v>
      </c>
      <c r="Z25" s="60">
        <v>6</v>
      </c>
      <c r="AA25" s="60">
        <f t="shared" si="14"/>
        <v>12</v>
      </c>
      <c r="AB25" s="62">
        <f>F25+G25+H25+I25+J25+L25+M25+O25+P25+Q25+R25+S25+T25+U25+V25+W25+Y25+AA25</f>
        <v>129</v>
      </c>
      <c r="AC25" s="62">
        <f t="shared" si="16"/>
        <v>58.636363636363633</v>
      </c>
      <c r="AD25" s="44">
        <v>12</v>
      </c>
      <c r="AG25" s="23"/>
      <c r="AJ25" s="23"/>
    </row>
    <row r="26" spans="1:36" s="17" customFormat="1" x14ac:dyDescent="0.25">
      <c r="A26" s="12" t="s">
        <v>117</v>
      </c>
      <c r="B26" s="12"/>
      <c r="C26" s="12" t="s">
        <v>118</v>
      </c>
      <c r="D26" s="12" t="s">
        <v>74</v>
      </c>
      <c r="E26" s="68"/>
      <c r="F26" s="60"/>
      <c r="G26" s="60"/>
      <c r="H26" s="60"/>
      <c r="I26" s="60"/>
      <c r="J26" s="60"/>
      <c r="K26" s="60"/>
      <c r="L26" s="61">
        <f t="shared" si="11"/>
        <v>0</v>
      </c>
      <c r="M26" s="60"/>
      <c r="N26" s="60"/>
      <c r="O26" s="60">
        <f t="shared" si="12"/>
        <v>0</v>
      </c>
      <c r="P26" s="60"/>
      <c r="Q26" s="60"/>
      <c r="R26" s="60"/>
      <c r="S26" s="60"/>
      <c r="T26" s="60"/>
      <c r="U26" s="60"/>
      <c r="V26" s="60"/>
      <c r="W26" s="60"/>
      <c r="X26" s="60"/>
      <c r="Y26" s="60">
        <f t="shared" si="13"/>
        <v>0</v>
      </c>
      <c r="Z26" s="60"/>
      <c r="AA26" s="60">
        <f t="shared" si="14"/>
        <v>0</v>
      </c>
      <c r="AB26" s="62">
        <f>F26+G26+H26+I26+J26+L26+M26+O26+P26+Q26+R26+S26+T26+U26+V26+W26+Y26+AA26</f>
        <v>0</v>
      </c>
      <c r="AC26" s="62">
        <f t="shared" si="16"/>
        <v>0</v>
      </c>
      <c r="AD26" s="144"/>
      <c r="AG26" s="23"/>
      <c r="AJ26" s="23"/>
    </row>
    <row r="27" spans="1:36" s="17" customFormat="1" x14ac:dyDescent="0.25">
      <c r="F27" s="60"/>
      <c r="G27" s="60"/>
      <c r="H27" s="60"/>
      <c r="I27" s="60"/>
      <c r="J27" s="60"/>
      <c r="K27" s="60"/>
      <c r="L27" s="61">
        <f t="shared" si="5"/>
        <v>0</v>
      </c>
      <c r="M27" s="60"/>
      <c r="N27" s="60"/>
      <c r="O27" s="60">
        <f t="shared" si="6"/>
        <v>0</v>
      </c>
      <c r="P27" s="60"/>
      <c r="Q27" s="60"/>
      <c r="R27" s="60"/>
      <c r="S27" s="60"/>
      <c r="T27" s="60"/>
      <c r="U27" s="60"/>
      <c r="V27" s="60"/>
      <c r="W27" s="60"/>
      <c r="X27" s="60"/>
      <c r="Y27" s="60">
        <f t="shared" si="7"/>
        <v>0</v>
      </c>
      <c r="Z27" s="60"/>
      <c r="AA27" s="60">
        <f t="shared" si="8"/>
        <v>0</v>
      </c>
      <c r="AB27" s="62">
        <f t="shared" si="9"/>
        <v>0</v>
      </c>
      <c r="AC27" s="62">
        <f t="shared" si="10"/>
        <v>0</v>
      </c>
      <c r="AD27" s="44"/>
      <c r="AG27" s="23"/>
      <c r="AJ27" s="23"/>
    </row>
    <row r="28" spans="1:36" s="17" customFormat="1" x14ac:dyDescent="0.25">
      <c r="F28" s="60"/>
      <c r="G28" s="60"/>
      <c r="H28" s="60"/>
      <c r="I28" s="60"/>
      <c r="J28" s="60"/>
      <c r="K28" s="60"/>
      <c r="L28" s="61">
        <f t="shared" si="5"/>
        <v>0</v>
      </c>
      <c r="M28" s="60"/>
      <c r="N28" s="60"/>
      <c r="O28" s="60">
        <f t="shared" si="6"/>
        <v>0</v>
      </c>
      <c r="P28" s="60"/>
      <c r="Q28" s="60"/>
      <c r="R28" s="60"/>
      <c r="S28" s="60"/>
      <c r="T28" s="60"/>
      <c r="U28" s="60"/>
      <c r="V28" s="60"/>
      <c r="W28" s="60"/>
      <c r="X28" s="60"/>
      <c r="Y28" s="60">
        <f t="shared" si="7"/>
        <v>0</v>
      </c>
      <c r="Z28" s="60"/>
      <c r="AA28" s="60">
        <f t="shared" si="8"/>
        <v>0</v>
      </c>
      <c r="AB28" s="62">
        <f t="shared" si="9"/>
        <v>0</v>
      </c>
      <c r="AC28" s="62">
        <f t="shared" si="10"/>
        <v>0</v>
      </c>
      <c r="AD28" s="44"/>
      <c r="AG28" s="23"/>
      <c r="AJ28" s="23"/>
    </row>
    <row r="29" spans="1:36" s="17" customFormat="1" x14ac:dyDescent="0.25">
      <c r="F29" s="60"/>
      <c r="G29" s="60"/>
      <c r="H29" s="60"/>
      <c r="I29" s="60"/>
      <c r="J29" s="60"/>
      <c r="K29" s="60"/>
      <c r="L29" s="61">
        <f t="shared" si="5"/>
        <v>0</v>
      </c>
      <c r="M29" s="60"/>
      <c r="N29" s="60"/>
      <c r="O29" s="60">
        <f t="shared" si="6"/>
        <v>0</v>
      </c>
      <c r="P29" s="60"/>
      <c r="Q29" s="60"/>
      <c r="R29" s="60"/>
      <c r="S29" s="60"/>
      <c r="T29" s="60"/>
      <c r="U29" s="60"/>
      <c r="V29" s="60"/>
      <c r="W29" s="60"/>
      <c r="X29" s="60"/>
      <c r="Y29" s="60">
        <f t="shared" si="7"/>
        <v>0</v>
      </c>
      <c r="Z29" s="60"/>
      <c r="AA29" s="60">
        <f t="shared" si="8"/>
        <v>0</v>
      </c>
      <c r="AB29" s="62">
        <f t="shared" si="9"/>
        <v>0</v>
      </c>
      <c r="AC29" s="62">
        <f t="shared" si="10"/>
        <v>0</v>
      </c>
      <c r="AD29" s="44"/>
      <c r="AG29" s="23"/>
      <c r="AJ29" s="23"/>
    </row>
    <row r="30" spans="1:36" s="17" customFormat="1" x14ac:dyDescent="0.25">
      <c r="F30" s="60"/>
      <c r="G30" s="60"/>
      <c r="H30" s="60"/>
      <c r="I30" s="60"/>
      <c r="J30" s="60"/>
      <c r="K30" s="60"/>
      <c r="L30" s="61">
        <f t="shared" si="5"/>
        <v>0</v>
      </c>
      <c r="M30" s="60"/>
      <c r="N30" s="60"/>
      <c r="O30" s="60">
        <f t="shared" si="6"/>
        <v>0</v>
      </c>
      <c r="P30" s="60"/>
      <c r="Q30" s="60"/>
      <c r="R30" s="60"/>
      <c r="S30" s="60"/>
      <c r="T30" s="60"/>
      <c r="U30" s="60"/>
      <c r="V30" s="60"/>
      <c r="W30" s="60"/>
      <c r="X30" s="60"/>
      <c r="Y30" s="60">
        <f t="shared" si="7"/>
        <v>0</v>
      </c>
      <c r="Z30" s="60"/>
      <c r="AA30" s="60">
        <f t="shared" si="8"/>
        <v>0</v>
      </c>
      <c r="AB30" s="62">
        <f t="shared" si="9"/>
        <v>0</v>
      </c>
      <c r="AC30" s="62">
        <f t="shared" si="10"/>
        <v>0</v>
      </c>
      <c r="AD30" s="44"/>
      <c r="AG30" s="23"/>
      <c r="AJ30" s="23"/>
    </row>
    <row r="31" spans="1:36" s="17" customFormat="1" x14ac:dyDescent="0.25">
      <c r="F31" s="60"/>
      <c r="G31" s="60"/>
      <c r="H31" s="60"/>
      <c r="I31" s="60"/>
      <c r="J31" s="60"/>
      <c r="K31" s="60"/>
      <c r="L31" s="61">
        <f t="shared" si="5"/>
        <v>0</v>
      </c>
      <c r="M31" s="60"/>
      <c r="N31" s="60"/>
      <c r="O31" s="60">
        <f t="shared" si="6"/>
        <v>0</v>
      </c>
      <c r="P31" s="60"/>
      <c r="Q31" s="60"/>
      <c r="R31" s="60"/>
      <c r="S31" s="60"/>
      <c r="T31" s="60"/>
      <c r="U31" s="60"/>
      <c r="V31" s="60"/>
      <c r="W31" s="60"/>
      <c r="X31" s="60"/>
      <c r="Y31" s="60">
        <f t="shared" si="7"/>
        <v>0</v>
      </c>
      <c r="Z31" s="60"/>
      <c r="AA31" s="60">
        <f t="shared" si="8"/>
        <v>0</v>
      </c>
      <c r="AB31" s="62">
        <f t="shared" si="9"/>
        <v>0</v>
      </c>
      <c r="AC31" s="62">
        <f t="shared" si="10"/>
        <v>0</v>
      </c>
      <c r="AD31" s="44"/>
      <c r="AG31" s="23"/>
      <c r="AJ31" s="23"/>
    </row>
    <row r="32" spans="1:36" s="17" customFormat="1" x14ac:dyDescent="0.25">
      <c r="F32" s="60"/>
      <c r="G32" s="60"/>
      <c r="H32" s="60"/>
      <c r="I32" s="60"/>
      <c r="J32" s="60"/>
      <c r="K32" s="60"/>
      <c r="L32" s="61">
        <f t="shared" si="5"/>
        <v>0</v>
      </c>
      <c r="M32" s="60"/>
      <c r="N32" s="60"/>
      <c r="O32" s="60">
        <f t="shared" si="6"/>
        <v>0</v>
      </c>
      <c r="P32" s="60"/>
      <c r="Q32" s="60"/>
      <c r="R32" s="60"/>
      <c r="S32" s="60"/>
      <c r="T32" s="60"/>
      <c r="U32" s="60"/>
      <c r="V32" s="60"/>
      <c r="W32" s="60"/>
      <c r="X32" s="60"/>
      <c r="Y32" s="60">
        <f t="shared" si="7"/>
        <v>0</v>
      </c>
      <c r="Z32" s="60"/>
      <c r="AA32" s="60">
        <f t="shared" si="8"/>
        <v>0</v>
      </c>
      <c r="AB32" s="62">
        <f t="shared" si="9"/>
        <v>0</v>
      </c>
      <c r="AC32" s="62">
        <f t="shared" si="10"/>
        <v>0</v>
      </c>
      <c r="AD32" s="44"/>
      <c r="AG32" s="23"/>
      <c r="AJ32" s="23"/>
    </row>
    <row r="33" spans="6:36" s="17" customFormat="1" x14ac:dyDescent="0.25">
      <c r="F33" s="60"/>
      <c r="G33" s="60"/>
      <c r="H33" s="60"/>
      <c r="I33" s="60"/>
      <c r="J33" s="60"/>
      <c r="K33" s="60"/>
      <c r="L33" s="61">
        <f t="shared" si="5"/>
        <v>0</v>
      </c>
      <c r="M33" s="60"/>
      <c r="N33" s="60"/>
      <c r="O33" s="60">
        <f t="shared" si="6"/>
        <v>0</v>
      </c>
      <c r="P33" s="60"/>
      <c r="Q33" s="60"/>
      <c r="R33" s="60"/>
      <c r="S33" s="60"/>
      <c r="T33" s="60"/>
      <c r="U33" s="60"/>
      <c r="V33" s="60"/>
      <c r="W33" s="60"/>
      <c r="X33" s="60"/>
      <c r="Y33" s="60">
        <f t="shared" si="7"/>
        <v>0</v>
      </c>
      <c r="Z33" s="60"/>
      <c r="AA33" s="60">
        <f t="shared" si="8"/>
        <v>0</v>
      </c>
      <c r="AB33" s="62">
        <f t="shared" si="9"/>
        <v>0</v>
      </c>
      <c r="AC33" s="62">
        <f t="shared" si="10"/>
        <v>0</v>
      </c>
      <c r="AD33" s="44"/>
      <c r="AG33" s="23"/>
      <c r="AJ33" s="23"/>
    </row>
    <row r="34" spans="6:36" s="17" customFormat="1" x14ac:dyDescent="0.25">
      <c r="F34" s="60"/>
      <c r="G34" s="60"/>
      <c r="H34" s="60"/>
      <c r="I34" s="60"/>
      <c r="J34" s="60"/>
      <c r="K34" s="60"/>
      <c r="L34" s="61">
        <f t="shared" si="5"/>
        <v>0</v>
      </c>
      <c r="M34" s="60"/>
      <c r="N34" s="60"/>
      <c r="O34" s="60">
        <f t="shared" si="6"/>
        <v>0</v>
      </c>
      <c r="P34" s="60"/>
      <c r="Q34" s="60"/>
      <c r="R34" s="60"/>
      <c r="S34" s="60"/>
      <c r="T34" s="60"/>
      <c r="U34" s="60"/>
      <c r="V34" s="60"/>
      <c r="W34" s="60"/>
      <c r="X34" s="60"/>
      <c r="Y34" s="60">
        <f t="shared" si="7"/>
        <v>0</v>
      </c>
      <c r="Z34" s="60"/>
      <c r="AA34" s="60">
        <f t="shared" si="8"/>
        <v>0</v>
      </c>
      <c r="AB34" s="62">
        <f t="shared" si="9"/>
        <v>0</v>
      </c>
      <c r="AC34" s="62">
        <f t="shared" si="10"/>
        <v>0</v>
      </c>
      <c r="AD34" s="44"/>
      <c r="AG34" s="23"/>
      <c r="AJ34" s="23"/>
    </row>
    <row r="35" spans="6:36" s="17" customFormat="1" x14ac:dyDescent="0.25">
      <c r="F35" s="60"/>
      <c r="G35" s="60"/>
      <c r="H35" s="60"/>
      <c r="I35" s="60"/>
      <c r="J35" s="60"/>
      <c r="K35" s="60"/>
      <c r="L35" s="61">
        <f t="shared" si="5"/>
        <v>0</v>
      </c>
      <c r="M35" s="60"/>
      <c r="N35" s="60"/>
      <c r="O35" s="60">
        <f t="shared" si="6"/>
        <v>0</v>
      </c>
      <c r="P35" s="60"/>
      <c r="Q35" s="60"/>
      <c r="R35" s="60"/>
      <c r="S35" s="60"/>
      <c r="T35" s="60"/>
      <c r="U35" s="60"/>
      <c r="V35" s="60"/>
      <c r="W35" s="60"/>
      <c r="X35" s="60"/>
      <c r="Y35" s="60">
        <f t="shared" si="7"/>
        <v>0</v>
      </c>
      <c r="Z35" s="60"/>
      <c r="AA35" s="60">
        <f t="shared" si="8"/>
        <v>0</v>
      </c>
      <c r="AB35" s="62">
        <f t="shared" si="9"/>
        <v>0</v>
      </c>
      <c r="AC35" s="62">
        <f t="shared" si="10"/>
        <v>0</v>
      </c>
      <c r="AD35" s="44"/>
      <c r="AG35" s="23"/>
      <c r="AJ35" s="23"/>
    </row>
    <row r="36" spans="6:36" s="17" customFormat="1" x14ac:dyDescent="0.25">
      <c r="F36" s="60"/>
      <c r="G36" s="60"/>
      <c r="H36" s="60"/>
      <c r="I36" s="60"/>
      <c r="J36" s="60"/>
      <c r="K36" s="60"/>
      <c r="L36" s="61">
        <f t="shared" si="5"/>
        <v>0</v>
      </c>
      <c r="M36" s="60"/>
      <c r="N36" s="60"/>
      <c r="O36" s="60">
        <f t="shared" si="6"/>
        <v>0</v>
      </c>
      <c r="P36" s="60"/>
      <c r="Q36" s="60"/>
      <c r="R36" s="60"/>
      <c r="S36" s="60"/>
      <c r="T36" s="60"/>
      <c r="U36" s="60"/>
      <c r="V36" s="60"/>
      <c r="W36" s="60"/>
      <c r="X36" s="60"/>
      <c r="Y36" s="60">
        <f t="shared" si="7"/>
        <v>0</v>
      </c>
      <c r="Z36" s="60"/>
      <c r="AA36" s="60">
        <f t="shared" si="8"/>
        <v>0</v>
      </c>
      <c r="AB36" s="62">
        <f t="shared" si="9"/>
        <v>0</v>
      </c>
      <c r="AC36" s="62">
        <f t="shared" si="10"/>
        <v>0</v>
      </c>
      <c r="AD36" s="44"/>
      <c r="AG36" s="23"/>
      <c r="AJ36" s="23"/>
    </row>
    <row r="37" spans="6:36" s="17" customFormat="1" x14ac:dyDescent="0.25">
      <c r="F37" s="60"/>
      <c r="G37" s="60"/>
      <c r="H37" s="60"/>
      <c r="I37" s="60"/>
      <c r="J37" s="60"/>
      <c r="K37" s="60"/>
      <c r="L37" s="61">
        <f t="shared" si="5"/>
        <v>0</v>
      </c>
      <c r="M37" s="60"/>
      <c r="N37" s="60"/>
      <c r="O37" s="60">
        <f t="shared" si="6"/>
        <v>0</v>
      </c>
      <c r="P37" s="60"/>
      <c r="Q37" s="60"/>
      <c r="R37" s="60"/>
      <c r="S37" s="60"/>
      <c r="T37" s="60"/>
      <c r="U37" s="60"/>
      <c r="V37" s="60"/>
      <c r="W37" s="60"/>
      <c r="X37" s="60"/>
      <c r="Y37" s="60">
        <f t="shared" si="7"/>
        <v>0</v>
      </c>
      <c r="Z37" s="60"/>
      <c r="AA37" s="60">
        <f t="shared" si="8"/>
        <v>0</v>
      </c>
      <c r="AB37" s="62">
        <f t="shared" si="9"/>
        <v>0</v>
      </c>
      <c r="AC37" s="62">
        <f t="shared" si="10"/>
        <v>0</v>
      </c>
      <c r="AD37" s="44"/>
      <c r="AG37" s="23"/>
      <c r="AJ37" s="23"/>
    </row>
    <row r="38" spans="6:36" s="17" customFormat="1" x14ac:dyDescent="0.25">
      <c r="F38" s="60"/>
      <c r="G38" s="60"/>
      <c r="H38" s="60"/>
      <c r="I38" s="60"/>
      <c r="J38" s="60"/>
      <c r="K38" s="60"/>
      <c r="L38" s="61">
        <f t="shared" si="5"/>
        <v>0</v>
      </c>
      <c r="M38" s="60"/>
      <c r="N38" s="60"/>
      <c r="O38" s="60">
        <f t="shared" si="6"/>
        <v>0</v>
      </c>
      <c r="P38" s="60"/>
      <c r="Q38" s="60"/>
      <c r="R38" s="60"/>
      <c r="S38" s="60"/>
      <c r="T38" s="60"/>
      <c r="U38" s="60"/>
      <c r="V38" s="60"/>
      <c r="W38" s="60"/>
      <c r="X38" s="60"/>
      <c r="Y38" s="60">
        <f t="shared" si="7"/>
        <v>0</v>
      </c>
      <c r="Z38" s="60"/>
      <c r="AA38" s="60">
        <f t="shared" si="8"/>
        <v>0</v>
      </c>
      <c r="AB38" s="62">
        <f t="shared" si="9"/>
        <v>0</v>
      </c>
      <c r="AC38" s="62">
        <f t="shared" si="10"/>
        <v>0</v>
      </c>
      <c r="AD38" s="44"/>
      <c r="AG38" s="23"/>
      <c r="AJ38" s="23"/>
    </row>
    <row r="39" spans="6:36" s="17" customFormat="1" x14ac:dyDescent="0.25">
      <c r="F39" s="32"/>
      <c r="G39" s="32"/>
      <c r="H39" s="32"/>
      <c r="I39" s="32"/>
      <c r="J39" s="32"/>
      <c r="K39" s="32"/>
      <c r="L39" s="47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43"/>
      <c r="AC39" s="44"/>
      <c r="AD39" s="44"/>
      <c r="AG39" s="23"/>
      <c r="AJ39" s="23"/>
    </row>
    <row r="40" spans="6:36" s="17" customFormat="1" x14ac:dyDescent="0.25">
      <c r="F40" s="32"/>
      <c r="G40" s="32"/>
      <c r="H40" s="32"/>
      <c r="I40" s="32"/>
      <c r="J40" s="32"/>
      <c r="K40" s="32"/>
      <c r="L40" s="47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44"/>
      <c r="AD40" s="44"/>
      <c r="AG40" s="23"/>
      <c r="AJ40" s="23"/>
    </row>
    <row r="41" spans="6:36" s="17" customFormat="1" x14ac:dyDescent="0.25">
      <c r="F41" s="32"/>
      <c r="G41" s="32"/>
      <c r="H41" s="32"/>
      <c r="I41" s="32"/>
      <c r="J41" s="32"/>
      <c r="K41" s="32"/>
      <c r="L41" s="47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44"/>
      <c r="AD41" s="44"/>
      <c r="AG41" s="23"/>
      <c r="AJ41" s="23"/>
    </row>
    <row r="42" spans="6:36" s="17" customFormat="1" x14ac:dyDescent="0.25">
      <c r="F42" s="32"/>
      <c r="G42" s="32"/>
      <c r="H42" s="32"/>
      <c r="I42" s="32"/>
      <c r="J42" s="32"/>
      <c r="K42" s="32"/>
      <c r="L42" s="47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44"/>
      <c r="AD42" s="44"/>
      <c r="AG42" s="23"/>
      <c r="AJ42" s="23"/>
    </row>
    <row r="43" spans="6:36" s="17" customFormat="1" x14ac:dyDescent="0.25">
      <c r="F43" s="32"/>
      <c r="G43" s="32"/>
      <c r="H43" s="32"/>
      <c r="I43" s="32"/>
      <c r="J43" s="32"/>
      <c r="K43" s="32"/>
      <c r="L43" s="47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44"/>
      <c r="AD43" s="44"/>
      <c r="AG43" s="23"/>
      <c r="AJ43" s="23"/>
    </row>
    <row r="44" spans="6:36" s="17" customFormat="1" x14ac:dyDescent="0.25">
      <c r="F44" s="32"/>
      <c r="G44" s="32"/>
      <c r="H44" s="32"/>
      <c r="I44" s="32"/>
      <c r="J44" s="32"/>
      <c r="K44" s="32"/>
      <c r="L44" s="47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44"/>
      <c r="AD44" s="44"/>
      <c r="AG44" s="23"/>
      <c r="AJ44" s="23"/>
    </row>
    <row r="45" spans="6:36" s="17" customFormat="1" x14ac:dyDescent="0.25">
      <c r="F45" s="32"/>
      <c r="G45" s="32"/>
      <c r="H45" s="32"/>
      <c r="I45" s="32"/>
      <c r="J45" s="32"/>
      <c r="K45" s="32"/>
      <c r="L45" s="47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44"/>
      <c r="AD45" s="44"/>
      <c r="AG45" s="23"/>
      <c r="AJ45" s="23"/>
    </row>
    <row r="46" spans="6:36" s="17" customFormat="1" x14ac:dyDescent="0.25">
      <c r="F46" s="32"/>
      <c r="G46" s="32"/>
      <c r="H46" s="32"/>
      <c r="I46" s="32"/>
      <c r="J46" s="32"/>
      <c r="K46" s="32"/>
      <c r="L46" s="47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44"/>
      <c r="AD46" s="44"/>
      <c r="AG46" s="23"/>
      <c r="AJ46" s="23"/>
    </row>
    <row r="47" spans="6:36" s="17" customFormat="1" x14ac:dyDescent="0.25">
      <c r="F47" s="32"/>
      <c r="G47" s="32"/>
      <c r="H47" s="32"/>
      <c r="I47" s="32"/>
      <c r="J47" s="32"/>
      <c r="K47" s="32"/>
      <c r="L47" s="47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44"/>
      <c r="AD47" s="44"/>
      <c r="AG47" s="23"/>
      <c r="AJ47" s="23"/>
    </row>
    <row r="48" spans="6:36" s="17" customFormat="1" x14ac:dyDescent="0.25">
      <c r="F48" s="32"/>
      <c r="G48" s="32"/>
      <c r="H48" s="32"/>
      <c r="I48" s="32"/>
      <c r="J48" s="32"/>
      <c r="K48" s="32"/>
      <c r="L48" s="47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44"/>
      <c r="AD48" s="44"/>
      <c r="AG48" s="23"/>
      <c r="AJ48" s="23"/>
    </row>
    <row r="49" spans="6:36" s="17" customFormat="1" x14ac:dyDescent="0.25">
      <c r="F49" s="32"/>
      <c r="G49" s="32"/>
      <c r="H49" s="32"/>
      <c r="I49" s="32"/>
      <c r="J49" s="32"/>
      <c r="K49" s="32"/>
      <c r="L49" s="47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44"/>
      <c r="AD49" s="44"/>
      <c r="AG49" s="23"/>
      <c r="AJ49" s="23"/>
    </row>
    <row r="50" spans="6:36" s="17" customFormat="1" x14ac:dyDescent="0.25">
      <c r="F50" s="32"/>
      <c r="G50" s="32"/>
      <c r="H50" s="32"/>
      <c r="I50" s="32"/>
      <c r="J50" s="32"/>
      <c r="K50" s="32"/>
      <c r="L50" s="47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44"/>
      <c r="AD50" s="44"/>
      <c r="AG50" s="23"/>
      <c r="AJ50" s="23"/>
    </row>
    <row r="51" spans="6:36" s="17" customFormat="1" x14ac:dyDescent="0.25">
      <c r="F51" s="32"/>
      <c r="G51" s="32"/>
      <c r="H51" s="32"/>
      <c r="I51" s="32"/>
      <c r="J51" s="32"/>
      <c r="K51" s="32"/>
      <c r="L51" s="47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44"/>
      <c r="AD51" s="44"/>
      <c r="AG51" s="23"/>
      <c r="AJ51" s="23"/>
    </row>
    <row r="52" spans="6:36" s="17" customFormat="1" x14ac:dyDescent="0.25">
      <c r="F52" s="32"/>
      <c r="G52" s="32"/>
      <c r="H52" s="32"/>
      <c r="I52" s="32"/>
      <c r="J52" s="32"/>
      <c r="K52" s="32"/>
      <c r="L52" s="47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44"/>
      <c r="AD52" s="44"/>
      <c r="AG52" s="23"/>
      <c r="AJ52" s="23"/>
    </row>
    <row r="53" spans="6:36" s="17" customFormat="1" x14ac:dyDescent="0.25">
      <c r="F53" s="32"/>
      <c r="G53" s="32"/>
      <c r="H53" s="32"/>
      <c r="I53" s="32"/>
      <c r="J53" s="32"/>
      <c r="K53" s="32"/>
      <c r="L53" s="47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44"/>
      <c r="AD53" s="44"/>
      <c r="AG53" s="23"/>
      <c r="AJ53" s="23"/>
    </row>
    <row r="54" spans="6:36" s="17" customFormat="1" x14ac:dyDescent="0.25">
      <c r="F54" s="32"/>
      <c r="G54" s="32"/>
      <c r="H54" s="32"/>
      <c r="I54" s="32"/>
      <c r="J54" s="32"/>
      <c r="K54" s="32"/>
      <c r="L54" s="47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44"/>
      <c r="AD54" s="44"/>
      <c r="AG54" s="23"/>
      <c r="AJ54" s="23"/>
    </row>
    <row r="55" spans="6:36" s="17" customFormat="1" x14ac:dyDescent="0.25">
      <c r="F55" s="32"/>
      <c r="G55" s="32"/>
      <c r="H55" s="32"/>
      <c r="I55" s="32"/>
      <c r="J55" s="32"/>
      <c r="K55" s="32"/>
      <c r="L55" s="47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44"/>
      <c r="AD55" s="44"/>
      <c r="AG55" s="23"/>
      <c r="AJ55" s="23"/>
    </row>
    <row r="56" spans="6:36" s="17" customFormat="1" x14ac:dyDescent="0.25">
      <c r="F56" s="32"/>
      <c r="G56" s="32"/>
      <c r="H56" s="32"/>
      <c r="I56" s="32"/>
      <c r="J56" s="32"/>
      <c r="K56" s="32"/>
      <c r="L56" s="47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44"/>
      <c r="AD56" s="44"/>
      <c r="AG56" s="23"/>
      <c r="AJ56" s="23"/>
    </row>
    <row r="57" spans="6:36" s="17" customFormat="1" x14ac:dyDescent="0.25">
      <c r="F57" s="32"/>
      <c r="G57" s="32"/>
      <c r="H57" s="32"/>
      <c r="I57" s="32"/>
      <c r="J57" s="32"/>
      <c r="K57" s="32"/>
      <c r="L57" s="47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44"/>
      <c r="AD57" s="44"/>
      <c r="AG57" s="23"/>
      <c r="AJ57" s="23"/>
    </row>
    <row r="58" spans="6:36" s="17" customFormat="1" x14ac:dyDescent="0.25">
      <c r="F58" s="32"/>
      <c r="G58" s="32"/>
      <c r="H58" s="32"/>
      <c r="I58" s="32"/>
      <c r="J58" s="32"/>
      <c r="K58" s="32"/>
      <c r="L58" s="47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44"/>
      <c r="AD58" s="44"/>
      <c r="AG58" s="23"/>
      <c r="AJ58" s="23"/>
    </row>
    <row r="59" spans="6:36" s="17" customFormat="1" x14ac:dyDescent="0.25">
      <c r="F59" s="32"/>
      <c r="G59" s="32"/>
      <c r="H59" s="32"/>
      <c r="I59" s="32"/>
      <c r="J59" s="32"/>
      <c r="K59" s="32"/>
      <c r="L59" s="47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44"/>
      <c r="AD59" s="44"/>
      <c r="AG59" s="23"/>
      <c r="AJ59" s="23"/>
    </row>
    <row r="60" spans="6:36" x14ac:dyDescent="0.25">
      <c r="L60" s="48"/>
      <c r="AG60" s="23"/>
    </row>
    <row r="61" spans="6:36" x14ac:dyDescent="0.25">
      <c r="L61" s="48"/>
      <c r="AG61" s="23"/>
    </row>
    <row r="62" spans="6:36" x14ac:dyDescent="0.25">
      <c r="L62" s="48"/>
      <c r="AG62" s="23"/>
    </row>
    <row r="63" spans="6:36" x14ac:dyDescent="0.25">
      <c r="L63" s="48"/>
      <c r="AG63" s="23"/>
    </row>
    <row r="64" spans="6:36" x14ac:dyDescent="0.25">
      <c r="L64" s="48"/>
      <c r="AG64" s="23"/>
    </row>
    <row r="65" spans="12:33" x14ac:dyDescent="0.25">
      <c r="L65" s="48"/>
      <c r="AG65" s="23"/>
    </row>
    <row r="66" spans="12:33" x14ac:dyDescent="0.25">
      <c r="L66" s="48">
        <f t="shared" ref="L66:L74" si="17">H66*2</f>
        <v>0</v>
      </c>
      <c r="P66" s="2">
        <f t="shared" ref="P66:P80" si="18">O66*2</f>
        <v>0</v>
      </c>
      <c r="Y66" s="2">
        <f t="shared" ref="Y66:Y82" si="19">X66*2</f>
        <v>0</v>
      </c>
      <c r="AB66" s="2" t="e">
        <f>F66+G66+L66+I66+J66+K66+#REF!+N66+P66+Q66+R66+#REF!+T66+V66+W66+Y66+#REF!</f>
        <v>#REF!</v>
      </c>
      <c r="AG66" s="23">
        <f t="shared" ref="AG66:AG73" si="20">AD66+AE66+AF66</f>
        <v>0</v>
      </c>
    </row>
    <row r="67" spans="12:33" x14ac:dyDescent="0.25">
      <c r="L67" s="48">
        <f t="shared" si="17"/>
        <v>0</v>
      </c>
      <c r="P67" s="2">
        <f t="shared" si="18"/>
        <v>0</v>
      </c>
      <c r="Y67" s="2">
        <f t="shared" si="19"/>
        <v>0</v>
      </c>
      <c r="AB67" s="2" t="e">
        <f>F67+G67+L67+I67+J67+K67+#REF!+N67+P67+Q67+R67+#REF!+T67+V67+W67+Y67+#REF!</f>
        <v>#REF!</v>
      </c>
      <c r="AG67" s="23">
        <f t="shared" si="20"/>
        <v>0</v>
      </c>
    </row>
    <row r="68" spans="12:33" x14ac:dyDescent="0.25">
      <c r="L68" s="48">
        <f t="shared" si="17"/>
        <v>0</v>
      </c>
      <c r="P68" s="2">
        <f t="shared" si="18"/>
        <v>0</v>
      </c>
      <c r="Y68" s="2">
        <f t="shared" si="19"/>
        <v>0</v>
      </c>
      <c r="AB68" s="2" t="e">
        <f>F68+G68+L68+I68+J68+K68+#REF!+N68+P68+Q68+R68+#REF!+T68+V68+W68+Y68+#REF!</f>
        <v>#REF!</v>
      </c>
      <c r="AG68" s="23">
        <f t="shared" si="20"/>
        <v>0</v>
      </c>
    </row>
    <row r="69" spans="12:33" x14ac:dyDescent="0.25">
      <c r="L69" s="48">
        <f t="shared" si="17"/>
        <v>0</v>
      </c>
      <c r="P69" s="2">
        <f t="shared" si="18"/>
        <v>0</v>
      </c>
      <c r="Y69" s="2">
        <f t="shared" si="19"/>
        <v>0</v>
      </c>
      <c r="AB69" s="2" t="e">
        <f>F69+G69+L69+I69+J69+K69+#REF!+N69+P69+Q69+R69+#REF!+T69+V69+W69+Y69+#REF!</f>
        <v>#REF!</v>
      </c>
      <c r="AG69" s="23">
        <f t="shared" si="20"/>
        <v>0</v>
      </c>
    </row>
    <row r="70" spans="12:33" x14ac:dyDescent="0.25">
      <c r="L70" s="48">
        <f t="shared" si="17"/>
        <v>0</v>
      </c>
      <c r="P70" s="2">
        <f t="shared" si="18"/>
        <v>0</v>
      </c>
      <c r="Y70" s="2">
        <f t="shared" si="19"/>
        <v>0</v>
      </c>
      <c r="AB70" s="2" t="e">
        <f>F70+G70+L70+I70+J70+K70+#REF!+N70+P70+Q70+R70+#REF!+T70+V70+W70+Y70+#REF!</f>
        <v>#REF!</v>
      </c>
      <c r="AG70" s="23">
        <f t="shared" si="20"/>
        <v>0</v>
      </c>
    </row>
    <row r="71" spans="12:33" x14ac:dyDescent="0.25">
      <c r="L71" s="48">
        <f t="shared" si="17"/>
        <v>0</v>
      </c>
      <c r="P71" s="2">
        <f t="shared" si="18"/>
        <v>0</v>
      </c>
      <c r="Y71" s="2">
        <f t="shared" si="19"/>
        <v>0</v>
      </c>
      <c r="AB71" s="2" t="e">
        <f>F71+G71+L71+I71+J71+K71+#REF!+N71+P71+Q71+R71+#REF!+T71+V71+W71+Y71+#REF!</f>
        <v>#REF!</v>
      </c>
      <c r="AG71" s="23">
        <f t="shared" si="20"/>
        <v>0</v>
      </c>
    </row>
    <row r="72" spans="12:33" x14ac:dyDescent="0.25">
      <c r="L72" s="48">
        <f t="shared" si="17"/>
        <v>0</v>
      </c>
      <c r="P72" s="2">
        <f t="shared" si="18"/>
        <v>0</v>
      </c>
      <c r="Y72" s="2">
        <f t="shared" si="19"/>
        <v>0</v>
      </c>
      <c r="AB72" s="2" t="e">
        <f>F72+G72+L72+I72+J72+K72+#REF!+N72+P72+Q72+R72+#REF!+T72+V72+W72+Y72+#REF!</f>
        <v>#REF!</v>
      </c>
      <c r="AG72" s="23">
        <f t="shared" si="20"/>
        <v>0</v>
      </c>
    </row>
    <row r="73" spans="12:33" x14ac:dyDescent="0.25">
      <c r="L73" s="48">
        <f t="shared" si="17"/>
        <v>0</v>
      </c>
      <c r="P73" s="2">
        <f t="shared" si="18"/>
        <v>0</v>
      </c>
      <c r="Y73" s="2">
        <f t="shared" si="19"/>
        <v>0</v>
      </c>
      <c r="AB73" s="2" t="e">
        <f>F73+G73+L73+I73+J73+K73+#REF!+N73+P73+Q73+R73+#REF!+T73+V73+W73+Y73+#REF!</f>
        <v>#REF!</v>
      </c>
      <c r="AG73" s="23">
        <f t="shared" si="20"/>
        <v>0</v>
      </c>
    </row>
    <row r="74" spans="12:33" x14ac:dyDescent="0.25">
      <c r="L74" s="48">
        <f t="shared" si="17"/>
        <v>0</v>
      </c>
      <c r="P74" s="2">
        <f t="shared" si="18"/>
        <v>0</v>
      </c>
      <c r="Y74" s="2">
        <f t="shared" si="19"/>
        <v>0</v>
      </c>
      <c r="AB74" s="2" t="e">
        <f>F74+G74+L74+I74+J74+K74+#REF!+N74+P74+Q74+R74+#REF!+T74+V74+W74+Y74+#REF!</f>
        <v>#REF!</v>
      </c>
    </row>
    <row r="75" spans="12:33" x14ac:dyDescent="0.25">
      <c r="L75" s="48"/>
      <c r="P75" s="2">
        <f t="shared" si="18"/>
        <v>0</v>
      </c>
      <c r="Y75" s="2">
        <f t="shared" si="19"/>
        <v>0</v>
      </c>
      <c r="AB75" s="2" t="e">
        <f>F75+G75+L75+I75+J75+K75+#REF!+N75+P75+Q75+R75+#REF!+T75+V75+W75+Y75+#REF!</f>
        <v>#REF!</v>
      </c>
    </row>
    <row r="76" spans="12:33" x14ac:dyDescent="0.25">
      <c r="P76" s="2">
        <f t="shared" si="18"/>
        <v>0</v>
      </c>
      <c r="Y76" s="2">
        <f t="shared" si="19"/>
        <v>0</v>
      </c>
      <c r="AB76" s="2" t="e">
        <f>F76+G76+L76+I76+J76+K76+#REF!+N76+P76+Q76+R76+#REF!+T76+V76+W76+Y76+#REF!</f>
        <v>#REF!</v>
      </c>
    </row>
    <row r="77" spans="12:33" x14ac:dyDescent="0.25">
      <c r="P77" s="2">
        <f t="shared" si="18"/>
        <v>0</v>
      </c>
      <c r="Y77" s="2">
        <f t="shared" si="19"/>
        <v>0</v>
      </c>
      <c r="AB77" s="2" t="e">
        <f>F77+G77+L77+I77+J77+K77+#REF!+N77+P77+Q77+R77+#REF!+T77+V77+W77+Y77+#REF!</f>
        <v>#REF!</v>
      </c>
    </row>
    <row r="78" spans="12:33" x14ac:dyDescent="0.25">
      <c r="P78" s="2">
        <f t="shared" si="18"/>
        <v>0</v>
      </c>
      <c r="Y78" s="2">
        <f t="shared" si="19"/>
        <v>0</v>
      </c>
      <c r="AB78" s="2" t="e">
        <f>F78+G78+L78+I78+J78+K78+#REF!+N78+P78+Q78+R78+#REF!+T78+V78+W78+Y78+#REF!</f>
        <v>#REF!</v>
      </c>
    </row>
    <row r="79" spans="12:33" x14ac:dyDescent="0.25">
      <c r="P79" s="2">
        <f t="shared" si="18"/>
        <v>0</v>
      </c>
      <c r="Y79" s="2">
        <f t="shared" si="19"/>
        <v>0</v>
      </c>
      <c r="AB79" s="2" t="e">
        <f>F79+G79+L79+I79+J79+K79+#REF!+N79+P79+Q79+R79+#REF!+T79+V79+W79+Y79+#REF!</f>
        <v>#REF!</v>
      </c>
    </row>
    <row r="80" spans="12:33" x14ac:dyDescent="0.25">
      <c r="P80" s="2">
        <f t="shared" si="18"/>
        <v>0</v>
      </c>
      <c r="Y80" s="2">
        <f t="shared" si="19"/>
        <v>0</v>
      </c>
      <c r="AB80" s="2" t="e">
        <f>F80+G80+L80+I80+J80+K80+#REF!+N80+P80+Q80+R80+#REF!+T80+V80+W80+Y80+#REF!</f>
        <v>#REF!</v>
      </c>
    </row>
    <row r="81" spans="25:28" x14ac:dyDescent="0.25">
      <c r="Y81" s="2">
        <f t="shared" si="19"/>
        <v>0</v>
      </c>
      <c r="AB81" s="2" t="e">
        <f>F81+G81+L81+I81+J81+K81+#REF!+N81+P81+Q81+R81+#REF!+T81+V81+W81+Y81+#REF!</f>
        <v>#REF!</v>
      </c>
    </row>
    <row r="82" spans="25:28" x14ac:dyDescent="0.25">
      <c r="Y82" s="2">
        <f t="shared" si="19"/>
        <v>0</v>
      </c>
      <c r="AB82" s="2" t="e">
        <f>F82+G82+L82+I82+J82+K82+#REF!+N82+P82+Q82+R82+#REF!+T82+V82+W82+Y82+#REF!</f>
        <v>#REF!</v>
      </c>
    </row>
    <row r="83" spans="25:28" x14ac:dyDescent="0.25">
      <c r="AB83" s="2" t="e">
        <f>F83+G83+L83+I83+J83+K83+#REF!+N83+P83+Q83+R83+#REF!+T83+V83+W83+Y83+#REF!</f>
        <v>#REF!</v>
      </c>
    </row>
  </sheetData>
  <sortState ref="A6:AD10">
    <sortCondition descending="1" ref="AC6:AC10"/>
  </sortState>
  <printOptions gridLines="1"/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0" verticalDpi="0" r:id="rId1"/>
  <headerFooter>
    <oddHeader>&amp;L&amp;G&amp;C2017 Grace Lutheran College Express Qualifier&amp;R&amp;G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2"/>
  <sheetViews>
    <sheetView zoomScale="75" zoomScaleNormal="75" workbookViewId="0">
      <selection activeCell="AH12" sqref="AH12"/>
    </sheetView>
  </sheetViews>
  <sheetFormatPr defaultColWidth="5.7109375" defaultRowHeight="15" x14ac:dyDescent="0.25"/>
  <cols>
    <col min="1" max="1" width="18.42578125" style="10" customWidth="1"/>
    <col min="2" max="2" width="11.140625" style="10" bestFit="1" customWidth="1"/>
    <col min="3" max="3" width="19.7109375" style="10" customWidth="1"/>
    <col min="4" max="4" width="29" style="10" customWidth="1"/>
    <col min="5" max="5" width="5" style="10" customWidth="1"/>
    <col min="6" max="10" width="5.85546875" style="2" bestFit="1" customWidth="1"/>
    <col min="11" max="11" width="5.7109375" style="2" hidden="1" customWidth="1"/>
    <col min="12" max="13" width="5.85546875" style="2" bestFit="1" customWidth="1"/>
    <col min="14" max="14" width="5.7109375" style="2" hidden="1" customWidth="1"/>
    <col min="15" max="16" width="5.85546875" style="2" bestFit="1" customWidth="1"/>
    <col min="17" max="17" width="5.7109375" style="2" hidden="1" customWidth="1"/>
    <col min="18" max="22" width="5.85546875" style="2" bestFit="1" customWidth="1"/>
    <col min="23" max="23" width="5.7109375" style="2" hidden="1" customWidth="1"/>
    <col min="24" max="24" width="7.7109375" style="2" customWidth="1"/>
    <col min="25" max="25" width="10.28515625" style="134" customWidth="1"/>
    <col min="26" max="26" width="6.7109375" style="23" customWidth="1"/>
    <col min="27" max="27" width="7" style="10" customWidth="1"/>
    <col min="28" max="28" width="7.140625" style="17" customWidth="1"/>
    <col min="29" max="29" width="9.7109375" style="112" hidden="1" customWidth="1"/>
    <col min="30" max="30" width="5.85546875" style="17" bestFit="1" customWidth="1"/>
    <col min="31" max="31" width="7.85546875" style="17" hidden="1" customWidth="1"/>
    <col min="32" max="32" width="8.5703125" style="111" customWidth="1"/>
    <col min="33" max="33" width="7.5703125" style="32" customWidth="1"/>
    <col min="34" max="34" width="5.7109375" style="32"/>
    <col min="35" max="35" width="7.5703125" style="32" customWidth="1"/>
    <col min="36" max="36" width="12.28515625" style="32" customWidth="1"/>
    <col min="37" max="37" width="5.85546875" style="32" bestFit="1" customWidth="1"/>
    <col min="38" max="38" width="5.7109375" style="32"/>
    <col min="39" max="91" width="5.7109375" style="17"/>
    <col min="92" max="16384" width="5.7109375" style="10"/>
  </cols>
  <sheetData>
    <row r="1" spans="1:38" x14ac:dyDescent="0.25">
      <c r="D1" s="5"/>
      <c r="E1" s="4"/>
      <c r="F1" s="9"/>
      <c r="G1" s="1"/>
    </row>
    <row r="2" spans="1:38" x14ac:dyDescent="0.25">
      <c r="B2" s="6"/>
      <c r="C2" s="7"/>
      <c r="D2" s="8" t="s">
        <v>197</v>
      </c>
      <c r="E2" s="4" t="str">
        <f>IF(TRIM('[1]Start List'!$F$4)&lt;&gt;"","C","")</f>
        <v>C</v>
      </c>
      <c r="F2" s="9"/>
      <c r="G2" s="1"/>
    </row>
    <row r="3" spans="1:38" s="17" customFormat="1" x14ac:dyDescent="0.25">
      <c r="E3" s="33"/>
      <c r="F3" s="32"/>
      <c r="G3" s="32"/>
      <c r="H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43"/>
      <c r="Y3" s="135"/>
      <c r="Z3" s="23"/>
      <c r="AC3" s="112"/>
      <c r="AF3" s="43"/>
      <c r="AG3" s="32"/>
      <c r="AH3" s="32"/>
      <c r="AI3" s="32"/>
      <c r="AJ3" s="32"/>
      <c r="AK3" s="32"/>
      <c r="AL3" s="32"/>
    </row>
    <row r="4" spans="1:38" s="26" customFormat="1" x14ac:dyDescent="0.25">
      <c r="A4" s="79" t="s">
        <v>142</v>
      </c>
      <c r="B4" s="79"/>
      <c r="C4" s="79"/>
      <c r="D4" s="79"/>
      <c r="E4" s="110"/>
      <c r="F4" s="29">
        <v>1</v>
      </c>
      <c r="G4" s="29">
        <v>2</v>
      </c>
      <c r="H4" s="29">
        <v>3</v>
      </c>
      <c r="I4" s="91">
        <v>4</v>
      </c>
      <c r="J4" s="29">
        <v>5</v>
      </c>
      <c r="K4" s="29" t="s">
        <v>107</v>
      </c>
      <c r="L4" s="29">
        <v>6</v>
      </c>
      <c r="M4" s="29">
        <v>7</v>
      </c>
      <c r="N4" s="29" t="s">
        <v>8</v>
      </c>
      <c r="O4" s="29">
        <v>8</v>
      </c>
      <c r="P4" s="29">
        <v>9</v>
      </c>
      <c r="Q4" s="29" t="s">
        <v>9</v>
      </c>
      <c r="R4" s="29">
        <v>10</v>
      </c>
      <c r="S4" s="29">
        <v>11</v>
      </c>
      <c r="T4" s="29">
        <v>12</v>
      </c>
      <c r="U4" s="29">
        <v>13</v>
      </c>
      <c r="V4" s="29">
        <v>14</v>
      </c>
      <c r="W4" s="29" t="s">
        <v>108</v>
      </c>
      <c r="X4" s="42">
        <v>15</v>
      </c>
      <c r="Y4" s="133">
        <v>16</v>
      </c>
      <c r="Z4" s="25" t="s">
        <v>3</v>
      </c>
      <c r="AA4" s="26" t="s">
        <v>105</v>
      </c>
      <c r="AB4" s="26" t="s">
        <v>106</v>
      </c>
      <c r="AC4" s="113" t="s">
        <v>109</v>
      </c>
      <c r="AD4" s="25" t="s">
        <v>6</v>
      </c>
      <c r="AE4" s="79" t="s">
        <v>110</v>
      </c>
      <c r="AF4" s="30" t="s">
        <v>31</v>
      </c>
      <c r="AG4" s="91" t="s">
        <v>27</v>
      </c>
      <c r="AH4" s="92" t="s">
        <v>13</v>
      </c>
      <c r="AI4" s="29" t="s">
        <v>28</v>
      </c>
      <c r="AJ4" s="29" t="s">
        <v>29</v>
      </c>
      <c r="AK4" s="29" t="s">
        <v>30</v>
      </c>
      <c r="AL4" s="29" t="s">
        <v>15</v>
      </c>
    </row>
    <row r="5" spans="1:38" s="17" customFormat="1" x14ac:dyDescent="0.25">
      <c r="A5" s="12" t="s">
        <v>35</v>
      </c>
      <c r="B5" s="12">
        <v>6506</v>
      </c>
      <c r="C5" s="12" t="s">
        <v>73</v>
      </c>
      <c r="D5" s="12" t="s">
        <v>146</v>
      </c>
      <c r="E5" s="33"/>
      <c r="F5" s="32">
        <v>6.5</v>
      </c>
      <c r="G5" s="32">
        <v>6.5</v>
      </c>
      <c r="H5" s="32">
        <v>7</v>
      </c>
      <c r="I5" s="11">
        <v>5.5</v>
      </c>
      <c r="J5" s="32">
        <v>7</v>
      </c>
      <c r="K5" s="32"/>
      <c r="L5" s="32">
        <v>6</v>
      </c>
      <c r="M5" s="32">
        <v>5</v>
      </c>
      <c r="N5" s="32"/>
      <c r="O5" s="32">
        <v>6</v>
      </c>
      <c r="P5" s="32">
        <v>5.5</v>
      </c>
      <c r="Q5" s="32"/>
      <c r="R5" s="32">
        <v>6</v>
      </c>
      <c r="S5" s="32">
        <v>6</v>
      </c>
      <c r="T5" s="32">
        <v>6.5</v>
      </c>
      <c r="U5" s="32">
        <v>5</v>
      </c>
      <c r="V5" s="32">
        <v>7</v>
      </c>
      <c r="W5" s="32"/>
      <c r="X5" s="43">
        <v>6.5</v>
      </c>
      <c r="Y5" s="135">
        <v>7</v>
      </c>
      <c r="Z5" s="23">
        <v>6</v>
      </c>
      <c r="AA5" s="17">
        <v>6</v>
      </c>
      <c r="AB5" s="17">
        <v>5.5</v>
      </c>
      <c r="AC5" s="112"/>
      <c r="AD5" s="17">
        <v>6</v>
      </c>
      <c r="AE5" s="17">
        <f>AD5*2</f>
        <v>12</v>
      </c>
      <c r="AF5" s="43">
        <v>158.5</v>
      </c>
      <c r="AG5" s="32">
        <f>(AF5/260)*100</f>
        <v>60.961538461538467</v>
      </c>
      <c r="AH5" s="32">
        <v>3</v>
      </c>
      <c r="AI5" s="32"/>
      <c r="AJ5" s="32"/>
      <c r="AK5" s="32">
        <f>AH5+AI5+AJ5</f>
        <v>3</v>
      </c>
      <c r="AL5" s="32"/>
    </row>
    <row r="6" spans="1:38" s="17" customFormat="1" x14ac:dyDescent="0.25">
      <c r="A6" s="12" t="s">
        <v>111</v>
      </c>
      <c r="B6" s="12">
        <v>6602</v>
      </c>
      <c r="C6" s="12" t="s">
        <v>112</v>
      </c>
      <c r="D6" s="12" t="s">
        <v>144</v>
      </c>
      <c r="E6" s="33"/>
      <c r="F6" s="32">
        <v>6.5</v>
      </c>
      <c r="G6" s="32">
        <v>7</v>
      </c>
      <c r="H6" s="32">
        <v>6</v>
      </c>
      <c r="I6" s="11">
        <v>7</v>
      </c>
      <c r="J6" s="32">
        <v>6.5</v>
      </c>
      <c r="K6" s="32">
        <f>J6*2</f>
        <v>13</v>
      </c>
      <c r="L6" s="32">
        <v>5.5</v>
      </c>
      <c r="M6" s="32">
        <v>5</v>
      </c>
      <c r="N6" s="32">
        <f>M6*2</f>
        <v>10</v>
      </c>
      <c r="O6" s="32">
        <v>6</v>
      </c>
      <c r="P6" s="32">
        <v>5.5</v>
      </c>
      <c r="Q6" s="32">
        <f>P6*2</f>
        <v>11</v>
      </c>
      <c r="R6" s="32">
        <v>5.5</v>
      </c>
      <c r="S6" s="32">
        <v>6</v>
      </c>
      <c r="T6" s="32">
        <v>6.5</v>
      </c>
      <c r="U6" s="32">
        <v>7</v>
      </c>
      <c r="V6" s="32">
        <v>7.5</v>
      </c>
      <c r="W6" s="32">
        <f>V6*2</f>
        <v>15</v>
      </c>
      <c r="X6" s="43">
        <v>6.5</v>
      </c>
      <c r="Y6" s="135">
        <v>6</v>
      </c>
      <c r="Z6" s="23">
        <v>6.5</v>
      </c>
      <c r="AA6" s="17">
        <v>6</v>
      </c>
      <c r="AB6" s="17">
        <v>5.5</v>
      </c>
      <c r="AC6" s="112">
        <f>AB6*2</f>
        <v>11</v>
      </c>
      <c r="AD6" s="17">
        <v>6.5</v>
      </c>
      <c r="AE6" s="17">
        <f>AD6*2</f>
        <v>13</v>
      </c>
      <c r="AF6" s="43">
        <f>F6+G6+H6+I6+K6+L6+N6+O6+Q6+R6+S6+T6+U6+W6+X6+Y6+Z6+AA6+AC6+AE6</f>
        <v>161</v>
      </c>
      <c r="AG6" s="32">
        <f>(AF6/260)*100</f>
        <v>61.923076923076927</v>
      </c>
      <c r="AH6" s="32">
        <v>2</v>
      </c>
      <c r="AI6" s="32"/>
      <c r="AJ6" s="32"/>
      <c r="AK6" s="32">
        <f t="shared" ref="AK6:AK65" si="0">AH6+AI6+AJ6</f>
        <v>2</v>
      </c>
      <c r="AL6" s="32"/>
    </row>
    <row r="7" spans="1:38" s="17" customFormat="1" x14ac:dyDescent="0.25">
      <c r="A7" s="12" t="s">
        <v>49</v>
      </c>
      <c r="B7" s="12">
        <v>6046</v>
      </c>
      <c r="C7" s="12" t="s">
        <v>50</v>
      </c>
      <c r="D7" s="12" t="s">
        <v>51</v>
      </c>
      <c r="E7" s="33"/>
      <c r="F7" s="32">
        <v>8</v>
      </c>
      <c r="G7" s="32">
        <v>7</v>
      </c>
      <c r="H7" s="32">
        <v>7</v>
      </c>
      <c r="I7" s="11">
        <v>6</v>
      </c>
      <c r="J7" s="32">
        <v>7</v>
      </c>
      <c r="K7" s="32">
        <f>J7*2</f>
        <v>14</v>
      </c>
      <c r="L7" s="32">
        <v>6.5</v>
      </c>
      <c r="M7" s="32">
        <v>5</v>
      </c>
      <c r="N7" s="32">
        <f>M7*2</f>
        <v>10</v>
      </c>
      <c r="O7" s="32">
        <v>5</v>
      </c>
      <c r="P7" s="32">
        <v>5.5</v>
      </c>
      <c r="Q7" s="32">
        <f>P7*2</f>
        <v>11</v>
      </c>
      <c r="R7" s="32">
        <v>6</v>
      </c>
      <c r="S7" s="32">
        <v>7</v>
      </c>
      <c r="T7" s="32">
        <v>7</v>
      </c>
      <c r="U7" s="32">
        <v>5.5</v>
      </c>
      <c r="V7" s="32">
        <v>7.5</v>
      </c>
      <c r="W7" s="32">
        <f>V7*2</f>
        <v>15</v>
      </c>
      <c r="X7" s="43">
        <v>7</v>
      </c>
      <c r="Y7" s="135">
        <v>8</v>
      </c>
      <c r="Z7" s="23">
        <v>7</v>
      </c>
      <c r="AA7" s="17">
        <v>7</v>
      </c>
      <c r="AB7" s="17">
        <v>6</v>
      </c>
      <c r="AC7" s="112">
        <f>AB7*2</f>
        <v>12</v>
      </c>
      <c r="AD7" s="17">
        <v>7</v>
      </c>
      <c r="AE7" s="17">
        <f>AD7*2</f>
        <v>14</v>
      </c>
      <c r="AF7" s="43">
        <f>F7+G7+H7+I7+K7+L7+N7+O7+Q7+R7+S7+T7+U7+W7+X7+Y7+Z7+AA7+AC7+AE7</f>
        <v>170</v>
      </c>
      <c r="AG7" s="32">
        <f>(AF7/260)*100</f>
        <v>65.384615384615387</v>
      </c>
      <c r="AH7" s="32">
        <v>1</v>
      </c>
      <c r="AI7" s="32"/>
      <c r="AJ7" s="32"/>
      <c r="AK7" s="32">
        <f t="shared" si="0"/>
        <v>1</v>
      </c>
      <c r="AL7" s="32"/>
    </row>
    <row r="8" spans="1:38" s="17" customFormat="1" x14ac:dyDescent="0.25">
      <c r="A8" s="12" t="s">
        <v>114</v>
      </c>
      <c r="B8" s="12">
        <v>7204</v>
      </c>
      <c r="C8" s="12" t="s">
        <v>115</v>
      </c>
      <c r="D8" s="12" t="s">
        <v>143</v>
      </c>
      <c r="E8" s="33"/>
      <c r="F8" s="32" t="s">
        <v>204</v>
      </c>
      <c r="G8" s="32"/>
      <c r="H8" s="32"/>
      <c r="I8" s="11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>
        <f>V8*2</f>
        <v>0</v>
      </c>
      <c r="X8" s="43"/>
      <c r="Y8" s="135"/>
      <c r="Z8" s="23"/>
      <c r="AC8" s="112">
        <f>AB8*2</f>
        <v>0</v>
      </c>
      <c r="AE8" s="17">
        <f>AD8*2</f>
        <v>0</v>
      </c>
      <c r="AF8" s="43" t="s">
        <v>351</v>
      </c>
      <c r="AG8" s="32"/>
      <c r="AH8" s="32"/>
      <c r="AI8" s="32"/>
      <c r="AJ8" s="32"/>
      <c r="AK8" s="32">
        <f t="shared" si="0"/>
        <v>0</v>
      </c>
      <c r="AL8" s="32"/>
    </row>
    <row r="9" spans="1:38" s="17" customFormat="1" x14ac:dyDescent="0.25">
      <c r="A9" s="12" t="s">
        <v>33</v>
      </c>
      <c r="B9" s="12">
        <v>7152</v>
      </c>
      <c r="C9" s="12" t="s">
        <v>113</v>
      </c>
      <c r="D9" s="12" t="s">
        <v>145</v>
      </c>
      <c r="E9" s="33"/>
      <c r="F9" s="32" t="s">
        <v>204</v>
      </c>
      <c r="G9" s="32"/>
      <c r="H9" s="32"/>
      <c r="J9" s="32"/>
      <c r="K9" s="32">
        <f>J9*2</f>
        <v>0</v>
      </c>
      <c r="L9" s="32"/>
      <c r="M9" s="32"/>
      <c r="N9" s="32">
        <f>M9*2</f>
        <v>0</v>
      </c>
      <c r="O9" s="32"/>
      <c r="P9" s="32"/>
      <c r="Q9" s="32">
        <f>P9*2</f>
        <v>0</v>
      </c>
      <c r="R9" s="32"/>
      <c r="S9" s="32"/>
      <c r="T9" s="32"/>
      <c r="U9" s="32"/>
      <c r="V9" s="32"/>
      <c r="W9" s="32">
        <f>V9*2</f>
        <v>0</v>
      </c>
      <c r="X9" s="43"/>
      <c r="Y9" s="135"/>
      <c r="Z9" s="23"/>
      <c r="AC9" s="112">
        <f>AB9*2</f>
        <v>0</v>
      </c>
      <c r="AE9" s="17">
        <f>AD9*2</f>
        <v>0</v>
      </c>
      <c r="AF9" s="43" t="s">
        <v>351</v>
      </c>
      <c r="AG9" s="32"/>
      <c r="AH9" s="32"/>
      <c r="AI9" s="32"/>
      <c r="AJ9" s="32"/>
      <c r="AK9" s="32">
        <f t="shared" si="0"/>
        <v>0</v>
      </c>
      <c r="AL9" s="32"/>
    </row>
    <row r="10" spans="1:38" s="17" customFormat="1" x14ac:dyDescent="0.25">
      <c r="A10" s="12" t="s">
        <v>32</v>
      </c>
      <c r="B10" s="12">
        <v>7344</v>
      </c>
      <c r="C10" s="12" t="s">
        <v>47</v>
      </c>
      <c r="D10" s="12" t="s">
        <v>48</v>
      </c>
      <c r="E10" s="33"/>
      <c r="F10" s="32" t="s">
        <v>204</v>
      </c>
      <c r="G10" s="32"/>
      <c r="H10" s="32"/>
      <c r="I10" s="1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43"/>
      <c r="Y10" s="135"/>
      <c r="Z10" s="23"/>
      <c r="AC10" s="112"/>
      <c r="AF10" s="43"/>
      <c r="AG10" s="32"/>
      <c r="AH10" s="32"/>
      <c r="AI10" s="32"/>
      <c r="AJ10" s="32"/>
      <c r="AK10" s="32"/>
      <c r="AL10" s="32"/>
    </row>
    <row r="11" spans="1:38" s="17" customFormat="1" x14ac:dyDescent="0.25">
      <c r="A11" s="12" t="s">
        <v>147</v>
      </c>
      <c r="B11" s="12">
        <v>7174</v>
      </c>
      <c r="C11" s="12" t="s">
        <v>148</v>
      </c>
      <c r="D11" s="12" t="s">
        <v>149</v>
      </c>
      <c r="E11" s="33"/>
      <c r="F11" s="32" t="s">
        <v>204</v>
      </c>
      <c r="G11" s="32"/>
      <c r="H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43"/>
      <c r="Y11" s="135"/>
      <c r="Z11" s="23"/>
      <c r="AC11" s="112"/>
      <c r="AE11" s="17">
        <f>AD11*2</f>
        <v>0</v>
      </c>
      <c r="AF11" s="43"/>
      <c r="AG11" s="32"/>
      <c r="AH11" s="32"/>
      <c r="AI11" s="32"/>
      <c r="AJ11" s="32"/>
      <c r="AK11" s="32"/>
      <c r="AL11" s="32"/>
    </row>
    <row r="12" spans="1:38" s="17" customFormat="1" x14ac:dyDescent="0.25">
      <c r="A12" s="12" t="s">
        <v>32</v>
      </c>
      <c r="B12" s="12">
        <v>6537</v>
      </c>
      <c r="C12" s="12" t="s">
        <v>66</v>
      </c>
      <c r="D12" s="12" t="s">
        <v>48</v>
      </c>
      <c r="E12" s="32"/>
      <c r="F12" s="32" t="s">
        <v>204</v>
      </c>
      <c r="G12" s="32"/>
      <c r="H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43"/>
      <c r="Y12" s="135"/>
      <c r="Z12" s="23"/>
      <c r="AC12" s="112"/>
      <c r="AE12" s="17">
        <f>AD12*2</f>
        <v>0</v>
      </c>
      <c r="AF12" s="43"/>
      <c r="AG12" s="32"/>
      <c r="AH12" s="32"/>
      <c r="AI12" s="32"/>
      <c r="AJ12" s="32"/>
      <c r="AK12" s="32"/>
      <c r="AL12" s="32"/>
    </row>
    <row r="13" spans="1:38" s="17" customFormat="1" x14ac:dyDescent="0.25">
      <c r="A13" s="79"/>
      <c r="B13" s="16"/>
      <c r="C13" s="16"/>
      <c r="D13" s="16"/>
      <c r="E13" s="33"/>
      <c r="F13" s="32"/>
      <c r="G13" s="32"/>
      <c r="H13" s="32"/>
      <c r="J13" s="32"/>
      <c r="K13" s="32">
        <f t="shared" ref="K13:K65" si="1">J13*2</f>
        <v>0</v>
      </c>
      <c r="L13" s="32"/>
      <c r="M13" s="32"/>
      <c r="N13" s="32">
        <f t="shared" ref="N13:N14" si="2">M13*2</f>
        <v>0</v>
      </c>
      <c r="O13" s="32"/>
      <c r="P13" s="32"/>
      <c r="Q13" s="32">
        <f t="shared" ref="Q13:Q65" si="3">P13*2</f>
        <v>0</v>
      </c>
      <c r="R13" s="32"/>
      <c r="S13" s="32"/>
      <c r="T13" s="32"/>
      <c r="U13" s="32"/>
      <c r="V13" s="32"/>
      <c r="W13" s="32">
        <f t="shared" ref="W13:W14" si="4">V13*2</f>
        <v>0</v>
      </c>
      <c r="X13" s="43"/>
      <c r="Y13" s="135"/>
      <c r="Z13" s="23"/>
      <c r="AC13" s="112">
        <f t="shared" ref="AC13:AC65" si="5">AB13*2</f>
        <v>0</v>
      </c>
      <c r="AE13" s="17">
        <f t="shared" ref="AE13:AE65" si="6">AD13*2</f>
        <v>0</v>
      </c>
      <c r="AF13" s="43"/>
      <c r="AG13" s="32"/>
      <c r="AH13" s="32"/>
      <c r="AI13" s="32"/>
      <c r="AJ13" s="32"/>
      <c r="AK13" s="32">
        <f t="shared" si="0"/>
        <v>0</v>
      </c>
      <c r="AL13" s="32"/>
    </row>
    <row r="14" spans="1:38" s="17" customFormat="1" x14ac:dyDescent="0.25">
      <c r="A14" s="55" t="s">
        <v>150</v>
      </c>
      <c r="B14" s="12"/>
      <c r="C14" s="12"/>
      <c r="D14" s="12"/>
      <c r="F14" s="32"/>
      <c r="G14" s="32"/>
      <c r="H14" s="32"/>
      <c r="J14" s="32"/>
      <c r="K14" s="32">
        <f t="shared" si="1"/>
        <v>0</v>
      </c>
      <c r="L14" s="32"/>
      <c r="M14" s="32"/>
      <c r="N14" s="32">
        <f t="shared" si="2"/>
        <v>0</v>
      </c>
      <c r="O14" s="32"/>
      <c r="P14" s="32"/>
      <c r="Q14" s="32">
        <f t="shared" si="3"/>
        <v>0</v>
      </c>
      <c r="R14" s="32"/>
      <c r="S14" s="32"/>
      <c r="T14" s="32"/>
      <c r="U14" s="32"/>
      <c r="V14" s="32"/>
      <c r="W14" s="32">
        <f t="shared" si="4"/>
        <v>0</v>
      </c>
      <c r="X14" s="43"/>
      <c r="Y14" s="135"/>
      <c r="Z14" s="23"/>
      <c r="AC14" s="112">
        <f t="shared" si="5"/>
        <v>0</v>
      </c>
      <c r="AE14" s="17">
        <f t="shared" si="6"/>
        <v>0</v>
      </c>
      <c r="AF14" s="43"/>
      <c r="AG14" s="32"/>
      <c r="AH14" s="32"/>
      <c r="AI14" s="32"/>
      <c r="AJ14" s="32"/>
      <c r="AK14" s="32">
        <f t="shared" si="0"/>
        <v>0</v>
      </c>
      <c r="AL14" s="32"/>
    </row>
    <row r="15" spans="1:38" s="16" customFormat="1" x14ac:dyDescent="0.25">
      <c r="A15" s="12" t="s">
        <v>156</v>
      </c>
      <c r="B15" s="12">
        <v>7335</v>
      </c>
      <c r="C15" s="12" t="s">
        <v>157</v>
      </c>
      <c r="D15" s="12" t="s">
        <v>158</v>
      </c>
      <c r="E15" s="37"/>
      <c r="F15" s="32">
        <v>8</v>
      </c>
      <c r="G15" s="32">
        <v>7.5</v>
      </c>
      <c r="H15" s="32">
        <v>7</v>
      </c>
      <c r="I15" s="11">
        <v>7</v>
      </c>
      <c r="J15" s="32">
        <v>7.5</v>
      </c>
      <c r="K15" s="32">
        <f t="shared" ref="K15:K26" si="7">J15*2</f>
        <v>15</v>
      </c>
      <c r="L15" s="32">
        <v>6</v>
      </c>
      <c r="M15" s="32">
        <v>6.5</v>
      </c>
      <c r="N15" s="32">
        <f t="shared" ref="N15:N26" si="8">M15*2</f>
        <v>13</v>
      </c>
      <c r="O15" s="32">
        <v>5.5</v>
      </c>
      <c r="P15" s="32">
        <v>7</v>
      </c>
      <c r="Q15" s="32">
        <f t="shared" ref="Q15:Q26" si="9">P15*2</f>
        <v>14</v>
      </c>
      <c r="R15" s="32">
        <v>7</v>
      </c>
      <c r="S15" s="32">
        <v>7</v>
      </c>
      <c r="T15" s="32">
        <v>7</v>
      </c>
      <c r="U15" s="32">
        <v>7.5</v>
      </c>
      <c r="V15" s="32">
        <v>8</v>
      </c>
      <c r="W15" s="32">
        <f t="shared" ref="W15:W26" si="10">V15*2</f>
        <v>16</v>
      </c>
      <c r="X15" s="43">
        <v>6.5</v>
      </c>
      <c r="Y15" s="135">
        <v>6</v>
      </c>
      <c r="Z15" s="23">
        <v>7.5</v>
      </c>
      <c r="AA15" s="17">
        <v>7</v>
      </c>
      <c r="AB15" s="17">
        <v>6.5</v>
      </c>
      <c r="AC15" s="112">
        <f t="shared" ref="AC15:AC26" si="11">AB15*2</f>
        <v>13</v>
      </c>
      <c r="AD15" s="17">
        <v>7.5</v>
      </c>
      <c r="AE15" s="17">
        <f t="shared" ref="AE15:AE26" si="12">AD15*2</f>
        <v>15</v>
      </c>
      <c r="AF15" s="43">
        <f t="shared" ref="AF15:AF26" si="13">F15+G15+H15+I15+K15+L15+N15+O15+Q15+R15+S15+T15+U15+W15+X15+Y15+Z15+AA15+AC15+AE15</f>
        <v>182.5</v>
      </c>
      <c r="AG15" s="32">
        <f t="shared" ref="AG15:AG26" si="14">(AF15/260)*100</f>
        <v>70.192307692307693</v>
      </c>
      <c r="AH15" s="11">
        <v>1</v>
      </c>
      <c r="AI15" s="11"/>
      <c r="AJ15" s="11"/>
      <c r="AK15" s="11">
        <f t="shared" si="0"/>
        <v>1</v>
      </c>
      <c r="AL15" s="11"/>
    </row>
    <row r="16" spans="1:38" s="17" customFormat="1" x14ac:dyDescent="0.25">
      <c r="A16" s="12" t="s">
        <v>96</v>
      </c>
      <c r="B16" s="12">
        <v>7366</v>
      </c>
      <c r="C16" s="12" t="s">
        <v>124</v>
      </c>
      <c r="D16" s="12" t="s">
        <v>98</v>
      </c>
      <c r="E16" s="33"/>
      <c r="F16" s="32">
        <v>7</v>
      </c>
      <c r="G16" s="32">
        <v>7.5</v>
      </c>
      <c r="H16" s="32">
        <v>7</v>
      </c>
      <c r="I16" s="11">
        <v>7</v>
      </c>
      <c r="J16" s="32">
        <v>7.5</v>
      </c>
      <c r="K16" s="32">
        <f t="shared" si="7"/>
        <v>15</v>
      </c>
      <c r="L16" s="32">
        <v>6.5</v>
      </c>
      <c r="M16" s="32">
        <v>7</v>
      </c>
      <c r="N16" s="32">
        <f t="shared" si="8"/>
        <v>14</v>
      </c>
      <c r="O16" s="32">
        <v>6</v>
      </c>
      <c r="P16" s="32">
        <v>6</v>
      </c>
      <c r="Q16" s="32">
        <f t="shared" si="9"/>
        <v>12</v>
      </c>
      <c r="R16" s="32">
        <v>6</v>
      </c>
      <c r="S16" s="32">
        <v>7</v>
      </c>
      <c r="T16" s="32">
        <v>7</v>
      </c>
      <c r="U16" s="32">
        <v>5.5</v>
      </c>
      <c r="V16" s="32">
        <v>6</v>
      </c>
      <c r="W16" s="32">
        <f t="shared" si="10"/>
        <v>12</v>
      </c>
      <c r="X16" s="43">
        <v>4.5</v>
      </c>
      <c r="Y16" s="135">
        <v>7</v>
      </c>
      <c r="Z16" s="23">
        <v>7.5</v>
      </c>
      <c r="AA16" s="16">
        <v>7</v>
      </c>
      <c r="AB16" s="16">
        <v>6</v>
      </c>
      <c r="AC16" s="112">
        <f t="shared" si="11"/>
        <v>12</v>
      </c>
      <c r="AD16" s="16">
        <v>7</v>
      </c>
      <c r="AE16" s="17">
        <f t="shared" si="12"/>
        <v>14</v>
      </c>
      <c r="AF16" s="43">
        <f t="shared" si="13"/>
        <v>171.5</v>
      </c>
      <c r="AG16" s="32">
        <f t="shared" si="14"/>
        <v>65.961538461538467</v>
      </c>
      <c r="AH16" s="32">
        <v>2</v>
      </c>
      <c r="AI16" s="32"/>
      <c r="AJ16" s="32"/>
      <c r="AK16" s="32">
        <f t="shared" si="0"/>
        <v>2</v>
      </c>
      <c r="AL16" s="32"/>
    </row>
    <row r="17" spans="1:38" s="17" customFormat="1" x14ac:dyDescent="0.25">
      <c r="A17" s="13" t="s">
        <v>117</v>
      </c>
      <c r="B17" s="13">
        <v>6773</v>
      </c>
      <c r="C17" s="13" t="s">
        <v>126</v>
      </c>
      <c r="D17" s="13" t="s">
        <v>146</v>
      </c>
      <c r="E17" s="31"/>
      <c r="F17" s="11">
        <v>7</v>
      </c>
      <c r="G17" s="11">
        <v>6.5</v>
      </c>
      <c r="H17" s="11">
        <v>6</v>
      </c>
      <c r="I17" s="11">
        <v>7</v>
      </c>
      <c r="J17" s="11">
        <v>7.5</v>
      </c>
      <c r="K17" s="11">
        <f t="shared" si="7"/>
        <v>15</v>
      </c>
      <c r="L17" s="11">
        <v>6.5</v>
      </c>
      <c r="M17" s="11">
        <v>6</v>
      </c>
      <c r="N17" s="11">
        <f t="shared" si="8"/>
        <v>12</v>
      </c>
      <c r="O17" s="11">
        <v>6</v>
      </c>
      <c r="P17" s="11">
        <v>6.5</v>
      </c>
      <c r="Q17" s="11">
        <f t="shared" si="9"/>
        <v>13</v>
      </c>
      <c r="R17" s="11">
        <v>6</v>
      </c>
      <c r="S17" s="11">
        <v>7</v>
      </c>
      <c r="T17" s="11">
        <v>6.5</v>
      </c>
      <c r="U17" s="11">
        <v>7.5</v>
      </c>
      <c r="V17" s="11">
        <v>7</v>
      </c>
      <c r="W17" s="11">
        <f t="shared" si="10"/>
        <v>14</v>
      </c>
      <c r="X17" s="54">
        <v>6</v>
      </c>
      <c r="Y17" s="136">
        <v>6</v>
      </c>
      <c r="Z17" s="18">
        <v>7</v>
      </c>
      <c r="AA17" s="16">
        <v>6.5</v>
      </c>
      <c r="AB17" s="16">
        <v>6</v>
      </c>
      <c r="AC17" s="125">
        <f t="shared" si="11"/>
        <v>12</v>
      </c>
      <c r="AD17" s="16">
        <v>7</v>
      </c>
      <c r="AE17" s="16">
        <f t="shared" si="12"/>
        <v>14</v>
      </c>
      <c r="AF17" s="54">
        <f t="shared" si="13"/>
        <v>171.5</v>
      </c>
      <c r="AG17" s="11">
        <f t="shared" si="14"/>
        <v>65.961538461538467</v>
      </c>
      <c r="AH17" s="32">
        <v>3</v>
      </c>
      <c r="AI17" s="32"/>
      <c r="AJ17" s="32"/>
      <c r="AK17" s="32">
        <f t="shared" si="0"/>
        <v>3</v>
      </c>
      <c r="AL17" s="32"/>
    </row>
    <row r="18" spans="1:38" s="17" customFormat="1" x14ac:dyDescent="0.25">
      <c r="A18" s="12" t="s">
        <v>25</v>
      </c>
      <c r="B18" s="12">
        <v>7135</v>
      </c>
      <c r="C18" s="12" t="s">
        <v>122</v>
      </c>
      <c r="D18" s="12" t="s">
        <v>101</v>
      </c>
      <c r="F18" s="32">
        <v>7.5</v>
      </c>
      <c r="G18" s="32">
        <v>8</v>
      </c>
      <c r="H18" s="32">
        <v>7</v>
      </c>
      <c r="I18" s="11">
        <v>5.5</v>
      </c>
      <c r="J18" s="32">
        <v>6</v>
      </c>
      <c r="K18" s="32">
        <f t="shared" si="7"/>
        <v>12</v>
      </c>
      <c r="L18" s="32">
        <v>3</v>
      </c>
      <c r="M18" s="32">
        <v>6</v>
      </c>
      <c r="N18" s="32">
        <f t="shared" si="8"/>
        <v>12</v>
      </c>
      <c r="O18" s="32">
        <v>6</v>
      </c>
      <c r="P18" s="32">
        <v>6.5</v>
      </c>
      <c r="Q18" s="32">
        <f t="shared" si="9"/>
        <v>13</v>
      </c>
      <c r="R18" s="32">
        <v>7</v>
      </c>
      <c r="S18" s="32">
        <v>8</v>
      </c>
      <c r="T18" s="32">
        <v>7.5</v>
      </c>
      <c r="U18" s="32">
        <v>7</v>
      </c>
      <c r="V18" s="32">
        <v>7</v>
      </c>
      <c r="W18" s="32">
        <f t="shared" si="10"/>
        <v>14</v>
      </c>
      <c r="X18" s="43">
        <v>4</v>
      </c>
      <c r="Y18" s="135">
        <v>6.5</v>
      </c>
      <c r="Z18" s="23">
        <v>7</v>
      </c>
      <c r="AA18" s="17">
        <v>7</v>
      </c>
      <c r="AB18" s="17">
        <v>5.5</v>
      </c>
      <c r="AC18" s="112">
        <f t="shared" si="11"/>
        <v>11</v>
      </c>
      <c r="AD18" s="17">
        <v>7</v>
      </c>
      <c r="AE18" s="17">
        <f t="shared" si="12"/>
        <v>14</v>
      </c>
      <c r="AF18" s="43">
        <f t="shared" si="13"/>
        <v>167</v>
      </c>
      <c r="AG18" s="32">
        <f t="shared" si="14"/>
        <v>64.230769230769241</v>
      </c>
      <c r="AH18" s="32">
        <v>4</v>
      </c>
      <c r="AI18" s="32"/>
      <c r="AJ18" s="32"/>
      <c r="AK18" s="32">
        <f t="shared" si="0"/>
        <v>4</v>
      </c>
      <c r="AL18" s="32"/>
    </row>
    <row r="19" spans="1:38" s="17" customFormat="1" x14ac:dyDescent="0.25">
      <c r="A19" s="12" t="s">
        <v>159</v>
      </c>
      <c r="B19" s="12">
        <v>7270</v>
      </c>
      <c r="C19" s="12" t="s">
        <v>160</v>
      </c>
      <c r="D19" s="12" t="s">
        <v>101</v>
      </c>
      <c r="E19" s="36"/>
      <c r="F19" s="32">
        <v>7</v>
      </c>
      <c r="G19" s="32">
        <v>7</v>
      </c>
      <c r="H19" s="32">
        <v>7.5</v>
      </c>
      <c r="I19" s="11">
        <v>7.5</v>
      </c>
      <c r="J19" s="32">
        <v>7</v>
      </c>
      <c r="K19" s="32">
        <f t="shared" si="7"/>
        <v>14</v>
      </c>
      <c r="L19" s="32">
        <v>6.5</v>
      </c>
      <c r="M19" s="32">
        <v>7.5</v>
      </c>
      <c r="N19" s="32">
        <f t="shared" si="8"/>
        <v>15</v>
      </c>
      <c r="O19" s="32">
        <v>5.5</v>
      </c>
      <c r="P19" s="32">
        <v>6.5</v>
      </c>
      <c r="Q19" s="32">
        <f t="shared" si="9"/>
        <v>13</v>
      </c>
      <c r="R19" s="32">
        <v>6</v>
      </c>
      <c r="S19" s="32">
        <v>6.5</v>
      </c>
      <c r="T19" s="32">
        <v>6.5</v>
      </c>
      <c r="U19" s="32">
        <v>5.5</v>
      </c>
      <c r="V19" s="32">
        <v>4</v>
      </c>
      <c r="W19" s="32">
        <f t="shared" si="10"/>
        <v>8</v>
      </c>
      <c r="X19" s="43">
        <v>6</v>
      </c>
      <c r="Y19" s="135">
        <v>5</v>
      </c>
      <c r="Z19" s="23">
        <v>7</v>
      </c>
      <c r="AA19" s="16">
        <v>6.5</v>
      </c>
      <c r="AB19" s="16">
        <v>6</v>
      </c>
      <c r="AC19" s="112">
        <f t="shared" si="11"/>
        <v>12</v>
      </c>
      <c r="AD19" s="16">
        <v>7</v>
      </c>
      <c r="AE19" s="17">
        <f t="shared" si="12"/>
        <v>14</v>
      </c>
      <c r="AF19" s="43">
        <f t="shared" si="13"/>
        <v>166</v>
      </c>
      <c r="AG19" s="32">
        <f t="shared" si="14"/>
        <v>63.84615384615384</v>
      </c>
      <c r="AH19" s="32">
        <v>5</v>
      </c>
      <c r="AI19" s="32"/>
      <c r="AJ19" s="32"/>
      <c r="AK19" s="32">
        <f t="shared" si="0"/>
        <v>5</v>
      </c>
      <c r="AL19" s="32"/>
    </row>
    <row r="20" spans="1:38" s="17" customFormat="1" x14ac:dyDescent="0.25">
      <c r="A20" s="12" t="s">
        <v>153</v>
      </c>
      <c r="B20" s="12"/>
      <c r="C20" s="12" t="s">
        <v>154</v>
      </c>
      <c r="D20" s="12" t="s">
        <v>155</v>
      </c>
      <c r="E20" s="33"/>
      <c r="F20" s="32">
        <v>6</v>
      </c>
      <c r="G20" s="32">
        <v>6</v>
      </c>
      <c r="H20" s="32">
        <v>6.5</v>
      </c>
      <c r="I20" s="11">
        <v>7</v>
      </c>
      <c r="J20" s="32">
        <v>7.5</v>
      </c>
      <c r="K20" s="32">
        <f t="shared" si="7"/>
        <v>15</v>
      </c>
      <c r="L20" s="32">
        <v>6.5</v>
      </c>
      <c r="M20" s="32">
        <v>5</v>
      </c>
      <c r="N20" s="32">
        <f t="shared" si="8"/>
        <v>10</v>
      </c>
      <c r="O20" s="32">
        <v>5.5</v>
      </c>
      <c r="P20" s="32">
        <v>5.5</v>
      </c>
      <c r="Q20" s="32">
        <f t="shared" si="9"/>
        <v>11</v>
      </c>
      <c r="R20" s="32">
        <v>6</v>
      </c>
      <c r="S20" s="32">
        <v>6</v>
      </c>
      <c r="T20" s="32">
        <v>7</v>
      </c>
      <c r="U20" s="32">
        <v>6</v>
      </c>
      <c r="V20" s="32">
        <v>7</v>
      </c>
      <c r="W20" s="32">
        <f t="shared" si="10"/>
        <v>14</v>
      </c>
      <c r="X20" s="43">
        <v>6.5</v>
      </c>
      <c r="Y20" s="135">
        <v>6</v>
      </c>
      <c r="Z20" s="23">
        <v>6</v>
      </c>
      <c r="AA20" s="16">
        <v>6</v>
      </c>
      <c r="AB20" s="16">
        <v>5.5</v>
      </c>
      <c r="AC20" s="112">
        <f t="shared" si="11"/>
        <v>11</v>
      </c>
      <c r="AD20" s="16">
        <v>6.5</v>
      </c>
      <c r="AE20" s="17">
        <f t="shared" si="12"/>
        <v>13</v>
      </c>
      <c r="AF20" s="43">
        <f t="shared" si="13"/>
        <v>161</v>
      </c>
      <c r="AG20" s="32">
        <f t="shared" si="14"/>
        <v>61.923076923076927</v>
      </c>
      <c r="AH20" s="32">
        <v>6</v>
      </c>
      <c r="AI20" s="32"/>
      <c r="AJ20" s="32"/>
      <c r="AK20" s="32">
        <f t="shared" si="0"/>
        <v>6</v>
      </c>
      <c r="AL20" s="32"/>
    </row>
    <row r="21" spans="1:38" s="17" customFormat="1" x14ac:dyDescent="0.25">
      <c r="A21" s="12" t="s">
        <v>139</v>
      </c>
      <c r="B21" s="12">
        <v>7172</v>
      </c>
      <c r="C21" s="12" t="s">
        <v>140</v>
      </c>
      <c r="D21" s="12" t="s">
        <v>98</v>
      </c>
      <c r="E21" s="33"/>
      <c r="F21" s="32">
        <v>6</v>
      </c>
      <c r="G21" s="32">
        <v>6</v>
      </c>
      <c r="H21" s="32">
        <v>7</v>
      </c>
      <c r="I21" s="11">
        <v>6</v>
      </c>
      <c r="J21" s="32">
        <v>6</v>
      </c>
      <c r="K21" s="32">
        <f t="shared" si="7"/>
        <v>12</v>
      </c>
      <c r="L21" s="32">
        <v>6.5</v>
      </c>
      <c r="M21" s="32">
        <v>5</v>
      </c>
      <c r="N21" s="32">
        <f t="shared" si="8"/>
        <v>10</v>
      </c>
      <c r="O21" s="32">
        <v>6</v>
      </c>
      <c r="P21" s="32">
        <v>6</v>
      </c>
      <c r="Q21" s="32">
        <f t="shared" si="9"/>
        <v>12</v>
      </c>
      <c r="R21" s="32">
        <v>6</v>
      </c>
      <c r="S21" s="32">
        <v>7</v>
      </c>
      <c r="T21" s="32">
        <v>7</v>
      </c>
      <c r="U21" s="32">
        <v>6.5</v>
      </c>
      <c r="V21" s="32">
        <v>6</v>
      </c>
      <c r="W21" s="32">
        <f t="shared" si="10"/>
        <v>12</v>
      </c>
      <c r="X21" s="43">
        <v>6.5</v>
      </c>
      <c r="Y21" s="135">
        <v>6.5</v>
      </c>
      <c r="Z21" s="23">
        <v>6.5</v>
      </c>
      <c r="AA21" s="17">
        <v>6</v>
      </c>
      <c r="AB21" s="17">
        <v>6</v>
      </c>
      <c r="AC21" s="112">
        <f t="shared" si="11"/>
        <v>12</v>
      </c>
      <c r="AD21" s="17">
        <v>6.5</v>
      </c>
      <c r="AE21" s="17">
        <f t="shared" si="12"/>
        <v>13</v>
      </c>
      <c r="AF21" s="43">
        <f t="shared" si="13"/>
        <v>160.5</v>
      </c>
      <c r="AG21" s="32">
        <f t="shared" si="14"/>
        <v>61.730769230769234</v>
      </c>
      <c r="AH21" s="32">
        <v>7</v>
      </c>
      <c r="AI21" s="32"/>
      <c r="AJ21" s="32"/>
      <c r="AK21" s="32">
        <f t="shared" si="0"/>
        <v>7</v>
      </c>
      <c r="AL21" s="32"/>
    </row>
    <row r="22" spans="1:38" s="16" customFormat="1" x14ac:dyDescent="0.25">
      <c r="A22" s="12" t="s">
        <v>26</v>
      </c>
      <c r="B22" s="12">
        <v>7294</v>
      </c>
      <c r="C22" s="12" t="s">
        <v>125</v>
      </c>
      <c r="D22" s="12" t="s">
        <v>123</v>
      </c>
      <c r="E22" s="17"/>
      <c r="F22" s="32">
        <v>6.5</v>
      </c>
      <c r="G22" s="32">
        <v>6</v>
      </c>
      <c r="H22" s="32">
        <v>5.5</v>
      </c>
      <c r="I22" s="11">
        <v>6</v>
      </c>
      <c r="J22" s="32">
        <v>7.5</v>
      </c>
      <c r="K22" s="32">
        <f t="shared" si="7"/>
        <v>15</v>
      </c>
      <c r="L22" s="32">
        <v>6.5</v>
      </c>
      <c r="M22" s="32">
        <v>5</v>
      </c>
      <c r="N22" s="32">
        <f t="shared" si="8"/>
        <v>10</v>
      </c>
      <c r="O22" s="32">
        <v>6.5</v>
      </c>
      <c r="P22" s="32">
        <v>6.5</v>
      </c>
      <c r="Q22" s="32">
        <f t="shared" si="9"/>
        <v>13</v>
      </c>
      <c r="R22" s="32">
        <v>6</v>
      </c>
      <c r="S22" s="32">
        <v>5</v>
      </c>
      <c r="T22" s="32">
        <v>6</v>
      </c>
      <c r="U22" s="32">
        <v>7</v>
      </c>
      <c r="V22" s="32">
        <v>6</v>
      </c>
      <c r="W22" s="32">
        <f t="shared" si="10"/>
        <v>12</v>
      </c>
      <c r="X22" s="43">
        <v>5.5</v>
      </c>
      <c r="Y22" s="135">
        <v>6</v>
      </c>
      <c r="Z22" s="23">
        <v>6.5</v>
      </c>
      <c r="AA22" s="17">
        <v>6</v>
      </c>
      <c r="AB22" s="17">
        <v>5.5</v>
      </c>
      <c r="AC22" s="112">
        <f t="shared" si="11"/>
        <v>11</v>
      </c>
      <c r="AD22" s="17">
        <v>6</v>
      </c>
      <c r="AE22" s="17">
        <f t="shared" si="12"/>
        <v>12</v>
      </c>
      <c r="AF22" s="43">
        <f t="shared" si="13"/>
        <v>158</v>
      </c>
      <c r="AG22" s="32">
        <f t="shared" si="14"/>
        <v>60.769230769230766</v>
      </c>
      <c r="AH22" s="11">
        <v>8</v>
      </c>
      <c r="AI22" s="11"/>
      <c r="AJ22" s="11"/>
      <c r="AK22" s="11">
        <f t="shared" si="0"/>
        <v>8</v>
      </c>
      <c r="AL22" s="11"/>
    </row>
    <row r="23" spans="1:38" s="17" customFormat="1" x14ac:dyDescent="0.25">
      <c r="A23" s="12" t="s">
        <v>136</v>
      </c>
      <c r="B23" s="12">
        <v>60009316</v>
      </c>
      <c r="C23" s="12" t="s">
        <v>137</v>
      </c>
      <c r="D23" s="12" t="s">
        <v>151</v>
      </c>
      <c r="F23" s="32">
        <v>6.5</v>
      </c>
      <c r="G23" s="32">
        <v>6</v>
      </c>
      <c r="H23" s="32">
        <v>6.5</v>
      </c>
      <c r="I23" s="11">
        <v>5.5</v>
      </c>
      <c r="J23" s="32">
        <v>6.5</v>
      </c>
      <c r="K23" s="32">
        <f t="shared" si="7"/>
        <v>13</v>
      </c>
      <c r="L23" s="32">
        <v>5.5</v>
      </c>
      <c r="M23" s="32">
        <v>5</v>
      </c>
      <c r="N23" s="32">
        <f t="shared" si="8"/>
        <v>10</v>
      </c>
      <c r="O23" s="32">
        <v>5.5</v>
      </c>
      <c r="P23" s="32">
        <v>5</v>
      </c>
      <c r="Q23" s="32">
        <f t="shared" si="9"/>
        <v>10</v>
      </c>
      <c r="R23" s="32">
        <v>5</v>
      </c>
      <c r="S23" s="32">
        <v>6</v>
      </c>
      <c r="T23" s="32">
        <v>6.5</v>
      </c>
      <c r="U23" s="32">
        <v>5.5</v>
      </c>
      <c r="V23" s="32">
        <v>6.5</v>
      </c>
      <c r="W23" s="32">
        <f t="shared" si="10"/>
        <v>13</v>
      </c>
      <c r="X23" s="43">
        <v>6</v>
      </c>
      <c r="Y23" s="135">
        <v>6.5</v>
      </c>
      <c r="Z23" s="23">
        <v>6</v>
      </c>
      <c r="AA23" s="17">
        <v>5.5</v>
      </c>
      <c r="AB23" s="17">
        <v>5.5</v>
      </c>
      <c r="AC23" s="112">
        <f t="shared" si="11"/>
        <v>11</v>
      </c>
      <c r="AD23" s="17">
        <v>6</v>
      </c>
      <c r="AE23" s="17">
        <f t="shared" si="12"/>
        <v>12</v>
      </c>
      <c r="AF23" s="43">
        <f t="shared" si="13"/>
        <v>151.5</v>
      </c>
      <c r="AG23" s="32">
        <f t="shared" si="14"/>
        <v>58.269230769230774</v>
      </c>
      <c r="AH23" s="32">
        <v>9</v>
      </c>
      <c r="AI23" s="32"/>
      <c r="AJ23" s="32"/>
      <c r="AK23" s="32">
        <f t="shared" si="0"/>
        <v>9</v>
      </c>
      <c r="AL23" s="32"/>
    </row>
    <row r="24" spans="1:38" s="17" customFormat="1" x14ac:dyDescent="0.25">
      <c r="A24" s="12" t="s">
        <v>22</v>
      </c>
      <c r="B24" s="12">
        <v>7363</v>
      </c>
      <c r="C24" s="12" t="s">
        <v>354</v>
      </c>
      <c r="D24" s="12" t="s">
        <v>152</v>
      </c>
      <c r="E24" s="33"/>
      <c r="F24" s="32">
        <v>3</v>
      </c>
      <c r="G24" s="32">
        <v>6.5</v>
      </c>
      <c r="H24" s="32">
        <v>7</v>
      </c>
      <c r="I24" s="11">
        <v>5</v>
      </c>
      <c r="J24" s="32">
        <v>5</v>
      </c>
      <c r="K24" s="32">
        <f t="shared" si="7"/>
        <v>10</v>
      </c>
      <c r="L24" s="32">
        <v>5</v>
      </c>
      <c r="M24" s="32">
        <v>5.5</v>
      </c>
      <c r="N24" s="32">
        <f t="shared" si="8"/>
        <v>11</v>
      </c>
      <c r="O24" s="32">
        <v>6</v>
      </c>
      <c r="P24" s="32">
        <v>5.5</v>
      </c>
      <c r="Q24" s="32">
        <f t="shared" si="9"/>
        <v>11</v>
      </c>
      <c r="R24" s="32">
        <v>6</v>
      </c>
      <c r="S24" s="32">
        <v>7</v>
      </c>
      <c r="T24" s="32">
        <v>7</v>
      </c>
      <c r="U24" s="32">
        <v>6</v>
      </c>
      <c r="V24" s="32">
        <v>6</v>
      </c>
      <c r="W24" s="32">
        <f t="shared" si="10"/>
        <v>12</v>
      </c>
      <c r="X24" s="43">
        <v>6</v>
      </c>
      <c r="Y24" s="135">
        <v>7</v>
      </c>
      <c r="Z24" s="23">
        <v>6</v>
      </c>
      <c r="AA24" s="16">
        <v>6</v>
      </c>
      <c r="AB24" s="16">
        <v>5</v>
      </c>
      <c r="AC24" s="112">
        <f t="shared" si="11"/>
        <v>10</v>
      </c>
      <c r="AD24" s="16">
        <v>6</v>
      </c>
      <c r="AE24" s="17">
        <f t="shared" si="12"/>
        <v>12</v>
      </c>
      <c r="AF24" s="43">
        <f t="shared" si="13"/>
        <v>149.5</v>
      </c>
      <c r="AG24" s="32">
        <f t="shared" si="14"/>
        <v>57.499999999999993</v>
      </c>
      <c r="AH24" s="32">
        <v>10</v>
      </c>
      <c r="AI24" s="32"/>
      <c r="AJ24" s="32"/>
      <c r="AK24" s="32">
        <f t="shared" si="0"/>
        <v>10</v>
      </c>
      <c r="AL24" s="32"/>
    </row>
    <row r="25" spans="1:38" s="17" customFormat="1" x14ac:dyDescent="0.25">
      <c r="A25" s="12" t="s">
        <v>129</v>
      </c>
      <c r="B25" s="12">
        <v>6723</v>
      </c>
      <c r="C25" s="12" t="s">
        <v>130</v>
      </c>
      <c r="D25" s="12" t="s">
        <v>131</v>
      </c>
      <c r="E25" s="33"/>
      <c r="F25" s="32">
        <v>5.5</v>
      </c>
      <c r="G25" s="32">
        <v>7</v>
      </c>
      <c r="H25" s="32">
        <v>7</v>
      </c>
      <c r="I25" s="11">
        <v>4</v>
      </c>
      <c r="J25" s="32">
        <v>3</v>
      </c>
      <c r="K25" s="32">
        <f t="shared" si="7"/>
        <v>6</v>
      </c>
      <c r="L25" s="32">
        <v>4</v>
      </c>
      <c r="M25" s="32">
        <v>6</v>
      </c>
      <c r="N25" s="32">
        <f t="shared" si="8"/>
        <v>12</v>
      </c>
      <c r="O25" s="32">
        <v>5.5</v>
      </c>
      <c r="P25" s="32">
        <v>6</v>
      </c>
      <c r="Q25" s="32">
        <f t="shared" si="9"/>
        <v>12</v>
      </c>
      <c r="R25" s="32">
        <v>6</v>
      </c>
      <c r="S25" s="32">
        <v>7</v>
      </c>
      <c r="T25" s="32">
        <v>7</v>
      </c>
      <c r="U25" s="32">
        <v>5</v>
      </c>
      <c r="V25" s="32">
        <v>6.5</v>
      </c>
      <c r="W25" s="32">
        <f t="shared" si="10"/>
        <v>13</v>
      </c>
      <c r="X25" s="43">
        <v>6.5</v>
      </c>
      <c r="Y25" s="135">
        <v>6</v>
      </c>
      <c r="Z25" s="23">
        <v>6</v>
      </c>
      <c r="AA25" s="17">
        <v>6</v>
      </c>
      <c r="AB25" s="17">
        <v>5</v>
      </c>
      <c r="AC25" s="112">
        <f t="shared" si="11"/>
        <v>10</v>
      </c>
      <c r="AD25" s="17">
        <v>6</v>
      </c>
      <c r="AE25" s="17">
        <f t="shared" si="12"/>
        <v>12</v>
      </c>
      <c r="AF25" s="43">
        <f t="shared" si="13"/>
        <v>147.5</v>
      </c>
      <c r="AG25" s="32">
        <f t="shared" si="14"/>
        <v>56.730769230769226</v>
      </c>
      <c r="AH25" s="32">
        <v>11</v>
      </c>
      <c r="AI25" s="32"/>
      <c r="AJ25" s="32"/>
      <c r="AK25" s="32">
        <f t="shared" si="0"/>
        <v>11</v>
      </c>
      <c r="AL25" s="32"/>
    </row>
    <row r="26" spans="1:38" s="17" customFormat="1" x14ac:dyDescent="0.25">
      <c r="A26" s="12" t="s">
        <v>119</v>
      </c>
      <c r="B26" s="12">
        <v>6721</v>
      </c>
      <c r="C26" s="12" t="s">
        <v>120</v>
      </c>
      <c r="D26" s="12" t="s">
        <v>98</v>
      </c>
      <c r="E26" s="36"/>
      <c r="F26" s="32">
        <v>6</v>
      </c>
      <c r="G26" s="32">
        <v>6</v>
      </c>
      <c r="H26" s="32">
        <v>6.5</v>
      </c>
      <c r="I26" s="11">
        <v>6.5</v>
      </c>
      <c r="J26" s="32">
        <v>7</v>
      </c>
      <c r="K26" s="32">
        <f t="shared" si="7"/>
        <v>14</v>
      </c>
      <c r="L26" s="32">
        <v>6.5</v>
      </c>
      <c r="M26" s="32">
        <v>5</v>
      </c>
      <c r="N26" s="32">
        <f t="shared" si="8"/>
        <v>10</v>
      </c>
      <c r="O26" s="32">
        <v>6</v>
      </c>
      <c r="P26" s="32">
        <v>5</v>
      </c>
      <c r="Q26" s="32">
        <f t="shared" si="9"/>
        <v>10</v>
      </c>
      <c r="R26" s="32">
        <v>5.5</v>
      </c>
      <c r="S26" s="32">
        <v>5</v>
      </c>
      <c r="T26" s="32">
        <v>6</v>
      </c>
      <c r="U26" s="32">
        <v>7</v>
      </c>
      <c r="V26" s="32">
        <v>4</v>
      </c>
      <c r="W26" s="32">
        <f t="shared" si="10"/>
        <v>8</v>
      </c>
      <c r="X26" s="43">
        <v>4</v>
      </c>
      <c r="Y26" s="135">
        <v>6</v>
      </c>
      <c r="Z26" s="23">
        <v>6</v>
      </c>
      <c r="AA26" s="17">
        <v>5</v>
      </c>
      <c r="AB26" s="17">
        <v>5</v>
      </c>
      <c r="AC26" s="112">
        <f t="shared" si="11"/>
        <v>10</v>
      </c>
      <c r="AD26" s="17">
        <v>6</v>
      </c>
      <c r="AE26" s="17">
        <f t="shared" si="12"/>
        <v>12</v>
      </c>
      <c r="AF26" s="43">
        <f t="shared" si="13"/>
        <v>146</v>
      </c>
      <c r="AG26" s="32">
        <f t="shared" si="14"/>
        <v>56.153846153846153</v>
      </c>
      <c r="AH26" s="32">
        <v>12</v>
      </c>
      <c r="AI26" s="32"/>
      <c r="AJ26" s="32"/>
      <c r="AK26" s="32">
        <f t="shared" si="0"/>
        <v>12</v>
      </c>
      <c r="AL26" s="32"/>
    </row>
    <row r="27" spans="1:38" s="17" customFormat="1" x14ac:dyDescent="0.25">
      <c r="A27" s="12" t="s">
        <v>117</v>
      </c>
      <c r="B27" s="12"/>
      <c r="C27" s="12" t="s">
        <v>118</v>
      </c>
      <c r="D27" s="12" t="s">
        <v>146</v>
      </c>
      <c r="E27" s="16"/>
      <c r="F27" s="11" t="s">
        <v>204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54"/>
      <c r="Y27" s="136"/>
      <c r="Z27" s="18"/>
      <c r="AA27" s="16"/>
      <c r="AB27" s="16"/>
      <c r="AC27" s="125"/>
      <c r="AD27" s="16"/>
      <c r="AF27" s="54"/>
      <c r="AG27" s="11"/>
      <c r="AH27" s="32"/>
      <c r="AI27" s="32"/>
      <c r="AJ27" s="32"/>
      <c r="AK27" s="32">
        <f>AH27+AI27+AJ27</f>
        <v>0</v>
      </c>
      <c r="AL27" s="32"/>
    </row>
    <row r="28" spans="1:38" s="17" customFormat="1" x14ac:dyDescent="0.25">
      <c r="A28" s="36"/>
      <c r="B28" s="37"/>
      <c r="C28" s="38"/>
      <c r="D28" s="39"/>
      <c r="E28" s="37"/>
      <c r="F28" s="32"/>
      <c r="G28" s="32"/>
      <c r="H28" s="32"/>
      <c r="J28" s="32"/>
      <c r="K28" s="32">
        <f t="shared" si="1"/>
        <v>0</v>
      </c>
      <c r="L28" s="32"/>
      <c r="M28" s="32"/>
      <c r="N28" s="32">
        <f t="shared" ref="N28:N49" si="15">M28*2</f>
        <v>0</v>
      </c>
      <c r="O28" s="32"/>
      <c r="P28" s="32"/>
      <c r="Q28" s="32">
        <f t="shared" si="3"/>
        <v>0</v>
      </c>
      <c r="R28" s="32"/>
      <c r="S28" s="32"/>
      <c r="T28" s="32"/>
      <c r="U28" s="32"/>
      <c r="V28" s="32"/>
      <c r="W28" s="32">
        <f t="shared" ref="W28:W49" si="16">V28*2</f>
        <v>0</v>
      </c>
      <c r="X28" s="43"/>
      <c r="Y28" s="135"/>
      <c r="Z28" s="23"/>
      <c r="AC28" s="112">
        <f t="shared" si="5"/>
        <v>0</v>
      </c>
      <c r="AE28" s="17">
        <f t="shared" si="6"/>
        <v>0</v>
      </c>
      <c r="AF28" s="43">
        <f t="shared" ref="AF28:AF49" si="17">F28+G28+H28+I28+K28+L28+N28+O28+Q28+R28+S28+T28+U28+W28+X28+Y28+Z28+AA28+AC28+AE28</f>
        <v>0</v>
      </c>
      <c r="AG28" s="32">
        <f t="shared" ref="AG28:AG65" si="18">(AF28/260)*100</f>
        <v>0</v>
      </c>
      <c r="AH28" s="32"/>
      <c r="AI28" s="32"/>
      <c r="AJ28" s="32"/>
      <c r="AK28" s="32">
        <f t="shared" si="0"/>
        <v>0</v>
      </c>
      <c r="AL28" s="32"/>
    </row>
    <row r="29" spans="1:38" s="17" customFormat="1" x14ac:dyDescent="0.25">
      <c r="A29" s="36"/>
      <c r="B29" s="37"/>
      <c r="C29" s="36"/>
      <c r="D29" s="37"/>
      <c r="E29" s="36"/>
      <c r="F29" s="32"/>
      <c r="G29" s="32"/>
      <c r="H29" s="32"/>
      <c r="J29" s="32"/>
      <c r="K29" s="32">
        <f t="shared" si="1"/>
        <v>0</v>
      </c>
      <c r="L29" s="32"/>
      <c r="M29" s="32"/>
      <c r="N29" s="32">
        <f t="shared" si="15"/>
        <v>0</v>
      </c>
      <c r="O29" s="32"/>
      <c r="P29" s="32"/>
      <c r="Q29" s="32">
        <f t="shared" si="3"/>
        <v>0</v>
      </c>
      <c r="R29" s="32"/>
      <c r="S29" s="32"/>
      <c r="T29" s="32"/>
      <c r="U29" s="32"/>
      <c r="V29" s="32"/>
      <c r="W29" s="32">
        <f t="shared" si="16"/>
        <v>0</v>
      </c>
      <c r="X29" s="43"/>
      <c r="Y29" s="135"/>
      <c r="Z29" s="23"/>
      <c r="AC29" s="112">
        <f t="shared" si="5"/>
        <v>0</v>
      </c>
      <c r="AE29" s="17">
        <f t="shared" si="6"/>
        <v>0</v>
      </c>
      <c r="AF29" s="43">
        <f t="shared" si="17"/>
        <v>0</v>
      </c>
      <c r="AG29" s="32">
        <f t="shared" si="18"/>
        <v>0</v>
      </c>
      <c r="AH29" s="32">
        <f t="shared" ref="AH29:AH65" si="19">(100-AG29)*1.5</f>
        <v>150</v>
      </c>
      <c r="AI29" s="32"/>
      <c r="AJ29" s="32"/>
      <c r="AK29" s="32">
        <f t="shared" si="0"/>
        <v>150</v>
      </c>
      <c r="AL29" s="32"/>
    </row>
    <row r="30" spans="1:38" s="17" customFormat="1" x14ac:dyDescent="0.25">
      <c r="A30" s="36"/>
      <c r="B30" s="37"/>
      <c r="C30" s="38"/>
      <c r="D30" s="39"/>
      <c r="E30" s="36"/>
      <c r="F30" s="32"/>
      <c r="G30" s="32"/>
      <c r="H30" s="32"/>
      <c r="J30" s="32"/>
      <c r="K30" s="32">
        <f t="shared" si="1"/>
        <v>0</v>
      </c>
      <c r="L30" s="32"/>
      <c r="M30" s="32"/>
      <c r="N30" s="32">
        <f t="shared" si="15"/>
        <v>0</v>
      </c>
      <c r="O30" s="32"/>
      <c r="P30" s="32"/>
      <c r="Q30" s="32">
        <f t="shared" si="3"/>
        <v>0</v>
      </c>
      <c r="R30" s="32"/>
      <c r="S30" s="32"/>
      <c r="T30" s="32"/>
      <c r="U30" s="32"/>
      <c r="V30" s="32"/>
      <c r="W30" s="32">
        <f t="shared" si="16"/>
        <v>0</v>
      </c>
      <c r="X30" s="43"/>
      <c r="Y30" s="135"/>
      <c r="Z30" s="23"/>
      <c r="AC30" s="112">
        <f t="shared" si="5"/>
        <v>0</v>
      </c>
      <c r="AE30" s="17">
        <f t="shared" si="6"/>
        <v>0</v>
      </c>
      <c r="AF30" s="43">
        <f t="shared" si="17"/>
        <v>0</v>
      </c>
      <c r="AG30" s="32">
        <f t="shared" si="18"/>
        <v>0</v>
      </c>
      <c r="AH30" s="32">
        <f t="shared" si="19"/>
        <v>150</v>
      </c>
      <c r="AI30" s="32"/>
      <c r="AJ30" s="32"/>
      <c r="AK30" s="32">
        <f t="shared" si="0"/>
        <v>150</v>
      </c>
      <c r="AL30" s="32"/>
    </row>
    <row r="31" spans="1:38" s="17" customFormat="1" x14ac:dyDescent="0.25">
      <c r="A31" s="36"/>
      <c r="B31" s="37"/>
      <c r="C31" s="36"/>
      <c r="D31" s="36"/>
      <c r="E31" s="37"/>
      <c r="F31" s="32"/>
      <c r="G31" s="32"/>
      <c r="H31" s="32"/>
      <c r="J31" s="32"/>
      <c r="K31" s="32">
        <f t="shared" si="1"/>
        <v>0</v>
      </c>
      <c r="L31" s="32"/>
      <c r="M31" s="32"/>
      <c r="N31" s="32">
        <f t="shared" si="15"/>
        <v>0</v>
      </c>
      <c r="O31" s="32"/>
      <c r="P31" s="32"/>
      <c r="Q31" s="32">
        <f t="shared" si="3"/>
        <v>0</v>
      </c>
      <c r="R31" s="32"/>
      <c r="S31" s="32"/>
      <c r="T31" s="32"/>
      <c r="U31" s="32"/>
      <c r="V31" s="32"/>
      <c r="W31" s="32">
        <f t="shared" si="16"/>
        <v>0</v>
      </c>
      <c r="X31" s="43"/>
      <c r="Y31" s="135"/>
      <c r="Z31" s="23"/>
      <c r="AC31" s="112">
        <f t="shared" si="5"/>
        <v>0</v>
      </c>
      <c r="AE31" s="17">
        <f t="shared" si="6"/>
        <v>0</v>
      </c>
      <c r="AF31" s="43">
        <f t="shared" si="17"/>
        <v>0</v>
      </c>
      <c r="AG31" s="32">
        <f t="shared" si="18"/>
        <v>0</v>
      </c>
      <c r="AH31" s="32">
        <f t="shared" si="19"/>
        <v>150</v>
      </c>
      <c r="AI31" s="32"/>
      <c r="AJ31" s="32"/>
      <c r="AK31" s="32">
        <f t="shared" si="0"/>
        <v>150</v>
      </c>
      <c r="AL31" s="32"/>
    </row>
    <row r="32" spans="1:38" s="17" customFormat="1" x14ac:dyDescent="0.25">
      <c r="A32" s="36"/>
      <c r="B32" s="37"/>
      <c r="C32" s="36"/>
      <c r="D32" s="36"/>
      <c r="E32" s="36"/>
      <c r="F32" s="32"/>
      <c r="G32" s="32"/>
      <c r="H32" s="32"/>
      <c r="J32" s="32"/>
      <c r="K32" s="32">
        <f t="shared" si="1"/>
        <v>0</v>
      </c>
      <c r="L32" s="32"/>
      <c r="M32" s="32"/>
      <c r="N32" s="32">
        <f t="shared" si="15"/>
        <v>0</v>
      </c>
      <c r="O32" s="32"/>
      <c r="P32" s="32"/>
      <c r="Q32" s="32">
        <f t="shared" si="3"/>
        <v>0</v>
      </c>
      <c r="R32" s="32"/>
      <c r="S32" s="32"/>
      <c r="T32" s="32"/>
      <c r="U32" s="32"/>
      <c r="V32" s="32"/>
      <c r="W32" s="32">
        <f t="shared" si="16"/>
        <v>0</v>
      </c>
      <c r="X32" s="43"/>
      <c r="Y32" s="135"/>
      <c r="Z32" s="23"/>
      <c r="AC32" s="112">
        <f t="shared" si="5"/>
        <v>0</v>
      </c>
      <c r="AE32" s="17">
        <f t="shared" si="6"/>
        <v>0</v>
      </c>
      <c r="AF32" s="43">
        <f t="shared" si="17"/>
        <v>0</v>
      </c>
      <c r="AG32" s="32">
        <f t="shared" si="18"/>
        <v>0</v>
      </c>
      <c r="AH32" s="32">
        <f t="shared" si="19"/>
        <v>150</v>
      </c>
      <c r="AI32" s="32"/>
      <c r="AJ32" s="32"/>
      <c r="AK32" s="32">
        <f t="shared" si="0"/>
        <v>150</v>
      </c>
      <c r="AL32" s="32"/>
    </row>
    <row r="33" spans="1:38" s="17" customFormat="1" x14ac:dyDescent="0.25">
      <c r="A33" s="36"/>
      <c r="B33" s="37"/>
      <c r="C33" s="36"/>
      <c r="D33" s="39"/>
      <c r="E33" s="37"/>
      <c r="F33" s="32"/>
      <c r="G33" s="32"/>
      <c r="H33" s="32"/>
      <c r="J33" s="32"/>
      <c r="K33" s="32">
        <f t="shared" si="1"/>
        <v>0</v>
      </c>
      <c r="L33" s="32"/>
      <c r="M33" s="32"/>
      <c r="N33" s="32">
        <f t="shared" si="15"/>
        <v>0</v>
      </c>
      <c r="O33" s="32"/>
      <c r="P33" s="32"/>
      <c r="Q33" s="32">
        <f t="shared" si="3"/>
        <v>0</v>
      </c>
      <c r="R33" s="32"/>
      <c r="S33" s="32"/>
      <c r="T33" s="32"/>
      <c r="U33" s="32"/>
      <c r="V33" s="32"/>
      <c r="W33" s="32">
        <f t="shared" si="16"/>
        <v>0</v>
      </c>
      <c r="X33" s="43"/>
      <c r="Y33" s="135"/>
      <c r="Z33" s="23"/>
      <c r="AC33" s="112">
        <f t="shared" si="5"/>
        <v>0</v>
      </c>
      <c r="AE33" s="17">
        <f t="shared" si="6"/>
        <v>0</v>
      </c>
      <c r="AF33" s="43">
        <f t="shared" si="17"/>
        <v>0</v>
      </c>
      <c r="AG33" s="32">
        <f t="shared" si="18"/>
        <v>0</v>
      </c>
      <c r="AH33" s="32">
        <f t="shared" si="19"/>
        <v>150</v>
      </c>
      <c r="AI33" s="32"/>
      <c r="AJ33" s="32"/>
      <c r="AK33" s="32">
        <f t="shared" si="0"/>
        <v>150</v>
      </c>
      <c r="AL33" s="32"/>
    </row>
    <row r="34" spans="1:38" s="17" customFormat="1" x14ac:dyDescent="0.25">
      <c r="A34" s="40"/>
      <c r="B34" s="16"/>
      <c r="F34" s="32"/>
      <c r="G34" s="32"/>
      <c r="H34" s="32"/>
      <c r="J34" s="32"/>
      <c r="K34" s="32">
        <f t="shared" si="1"/>
        <v>0</v>
      </c>
      <c r="L34" s="32"/>
      <c r="M34" s="32"/>
      <c r="N34" s="32">
        <f t="shared" si="15"/>
        <v>0</v>
      </c>
      <c r="O34" s="32"/>
      <c r="P34" s="32"/>
      <c r="Q34" s="32">
        <f t="shared" si="3"/>
        <v>0</v>
      </c>
      <c r="R34" s="32"/>
      <c r="S34" s="32"/>
      <c r="T34" s="32"/>
      <c r="U34" s="32"/>
      <c r="V34" s="32"/>
      <c r="W34" s="32">
        <f t="shared" si="16"/>
        <v>0</v>
      </c>
      <c r="X34" s="43"/>
      <c r="Y34" s="135"/>
      <c r="Z34" s="23"/>
      <c r="AC34" s="112">
        <f t="shared" si="5"/>
        <v>0</v>
      </c>
      <c r="AE34" s="17">
        <f t="shared" si="6"/>
        <v>0</v>
      </c>
      <c r="AF34" s="43">
        <f t="shared" si="17"/>
        <v>0</v>
      </c>
      <c r="AG34" s="32">
        <f t="shared" si="18"/>
        <v>0</v>
      </c>
      <c r="AH34" s="32">
        <f t="shared" si="19"/>
        <v>150</v>
      </c>
      <c r="AI34" s="32"/>
      <c r="AJ34" s="32"/>
      <c r="AK34" s="32">
        <f t="shared" si="0"/>
        <v>150</v>
      </c>
      <c r="AL34" s="32"/>
    </row>
    <row r="35" spans="1:38" s="17" customFormat="1" x14ac:dyDescent="0.25">
      <c r="F35" s="32"/>
      <c r="G35" s="32"/>
      <c r="H35" s="32"/>
      <c r="J35" s="32"/>
      <c r="K35" s="32">
        <f t="shared" si="1"/>
        <v>0</v>
      </c>
      <c r="L35" s="32"/>
      <c r="M35" s="32"/>
      <c r="N35" s="32">
        <f t="shared" si="15"/>
        <v>0</v>
      </c>
      <c r="O35" s="32"/>
      <c r="P35" s="32"/>
      <c r="Q35" s="32">
        <f t="shared" si="3"/>
        <v>0</v>
      </c>
      <c r="R35" s="32"/>
      <c r="S35" s="32"/>
      <c r="T35" s="32"/>
      <c r="U35" s="32"/>
      <c r="V35" s="32"/>
      <c r="W35" s="32">
        <f t="shared" si="16"/>
        <v>0</v>
      </c>
      <c r="X35" s="43"/>
      <c r="Y35" s="135"/>
      <c r="Z35" s="23"/>
      <c r="AC35" s="112">
        <f t="shared" si="5"/>
        <v>0</v>
      </c>
      <c r="AE35" s="17">
        <f t="shared" si="6"/>
        <v>0</v>
      </c>
      <c r="AF35" s="43">
        <f t="shared" si="17"/>
        <v>0</v>
      </c>
      <c r="AG35" s="32">
        <f t="shared" si="18"/>
        <v>0</v>
      </c>
      <c r="AH35" s="32">
        <f t="shared" si="19"/>
        <v>150</v>
      </c>
      <c r="AI35" s="32"/>
      <c r="AJ35" s="32"/>
      <c r="AK35" s="32">
        <f t="shared" si="0"/>
        <v>150</v>
      </c>
      <c r="AL35" s="32"/>
    </row>
    <row r="36" spans="1:38" s="17" customFormat="1" x14ac:dyDescent="0.25">
      <c r="F36" s="32"/>
      <c r="G36" s="32"/>
      <c r="H36" s="32"/>
      <c r="J36" s="32"/>
      <c r="K36" s="32">
        <f t="shared" si="1"/>
        <v>0</v>
      </c>
      <c r="L36" s="32"/>
      <c r="M36" s="32"/>
      <c r="N36" s="32">
        <f t="shared" si="15"/>
        <v>0</v>
      </c>
      <c r="O36" s="32"/>
      <c r="P36" s="32"/>
      <c r="Q36" s="32">
        <f t="shared" si="3"/>
        <v>0</v>
      </c>
      <c r="R36" s="32"/>
      <c r="S36" s="32"/>
      <c r="T36" s="32"/>
      <c r="U36" s="32"/>
      <c r="V36" s="32"/>
      <c r="W36" s="32">
        <f t="shared" si="16"/>
        <v>0</v>
      </c>
      <c r="X36" s="43"/>
      <c r="Y36" s="135"/>
      <c r="Z36" s="23"/>
      <c r="AC36" s="112">
        <f t="shared" si="5"/>
        <v>0</v>
      </c>
      <c r="AE36" s="17">
        <f t="shared" si="6"/>
        <v>0</v>
      </c>
      <c r="AF36" s="43">
        <f t="shared" si="17"/>
        <v>0</v>
      </c>
      <c r="AG36" s="32">
        <f t="shared" si="18"/>
        <v>0</v>
      </c>
      <c r="AH36" s="32">
        <f t="shared" si="19"/>
        <v>150</v>
      </c>
      <c r="AI36" s="32"/>
      <c r="AJ36" s="32"/>
      <c r="AK36" s="32">
        <f t="shared" si="0"/>
        <v>150</v>
      </c>
      <c r="AL36" s="32"/>
    </row>
    <row r="37" spans="1:38" s="17" customFormat="1" x14ac:dyDescent="0.25">
      <c r="F37" s="32"/>
      <c r="G37" s="32"/>
      <c r="H37" s="32"/>
      <c r="J37" s="32"/>
      <c r="K37" s="32">
        <f t="shared" si="1"/>
        <v>0</v>
      </c>
      <c r="L37" s="32"/>
      <c r="M37" s="32"/>
      <c r="N37" s="32">
        <f t="shared" si="15"/>
        <v>0</v>
      </c>
      <c r="O37" s="32"/>
      <c r="P37" s="32"/>
      <c r="Q37" s="32">
        <f t="shared" si="3"/>
        <v>0</v>
      </c>
      <c r="R37" s="32"/>
      <c r="S37" s="32"/>
      <c r="T37" s="32"/>
      <c r="U37" s="32"/>
      <c r="V37" s="32"/>
      <c r="W37" s="32">
        <f t="shared" si="16"/>
        <v>0</v>
      </c>
      <c r="X37" s="43"/>
      <c r="Y37" s="135"/>
      <c r="Z37" s="23"/>
      <c r="AC37" s="112">
        <f t="shared" si="5"/>
        <v>0</v>
      </c>
      <c r="AE37" s="17">
        <f t="shared" si="6"/>
        <v>0</v>
      </c>
      <c r="AF37" s="43">
        <f t="shared" si="17"/>
        <v>0</v>
      </c>
      <c r="AG37" s="32">
        <f t="shared" si="18"/>
        <v>0</v>
      </c>
      <c r="AH37" s="32">
        <f t="shared" si="19"/>
        <v>150</v>
      </c>
      <c r="AI37" s="32"/>
      <c r="AJ37" s="32"/>
      <c r="AK37" s="32">
        <f t="shared" si="0"/>
        <v>150</v>
      </c>
      <c r="AL37" s="32"/>
    </row>
    <row r="38" spans="1:38" s="17" customFormat="1" x14ac:dyDescent="0.25">
      <c r="F38" s="32"/>
      <c r="G38" s="32"/>
      <c r="H38" s="32"/>
      <c r="J38" s="32"/>
      <c r="K38" s="32">
        <f t="shared" si="1"/>
        <v>0</v>
      </c>
      <c r="L38" s="32"/>
      <c r="M38" s="32"/>
      <c r="N38" s="32">
        <f t="shared" si="15"/>
        <v>0</v>
      </c>
      <c r="O38" s="32"/>
      <c r="P38" s="32"/>
      <c r="Q38" s="32">
        <f t="shared" si="3"/>
        <v>0</v>
      </c>
      <c r="R38" s="32"/>
      <c r="S38" s="32"/>
      <c r="T38" s="32"/>
      <c r="U38" s="32"/>
      <c r="V38" s="32"/>
      <c r="W38" s="32">
        <f t="shared" si="16"/>
        <v>0</v>
      </c>
      <c r="X38" s="43"/>
      <c r="Y38" s="135"/>
      <c r="Z38" s="23"/>
      <c r="AC38" s="112">
        <f t="shared" si="5"/>
        <v>0</v>
      </c>
      <c r="AE38" s="17">
        <f t="shared" si="6"/>
        <v>0</v>
      </c>
      <c r="AF38" s="43">
        <f t="shared" si="17"/>
        <v>0</v>
      </c>
      <c r="AG38" s="32">
        <f t="shared" si="18"/>
        <v>0</v>
      </c>
      <c r="AH38" s="32">
        <f t="shared" si="19"/>
        <v>150</v>
      </c>
      <c r="AI38" s="32"/>
      <c r="AJ38" s="32"/>
      <c r="AK38" s="32">
        <f t="shared" si="0"/>
        <v>150</v>
      </c>
      <c r="AL38" s="32"/>
    </row>
    <row r="39" spans="1:38" s="17" customFormat="1" x14ac:dyDescent="0.25">
      <c r="F39" s="32"/>
      <c r="G39" s="32"/>
      <c r="H39" s="32"/>
      <c r="J39" s="32"/>
      <c r="K39" s="32">
        <f t="shared" si="1"/>
        <v>0</v>
      </c>
      <c r="L39" s="32"/>
      <c r="M39" s="32"/>
      <c r="N39" s="32">
        <f t="shared" si="15"/>
        <v>0</v>
      </c>
      <c r="O39" s="32"/>
      <c r="P39" s="32"/>
      <c r="Q39" s="32">
        <f t="shared" si="3"/>
        <v>0</v>
      </c>
      <c r="R39" s="32"/>
      <c r="S39" s="32"/>
      <c r="T39" s="32"/>
      <c r="U39" s="32"/>
      <c r="V39" s="32"/>
      <c r="W39" s="32">
        <f t="shared" si="16"/>
        <v>0</v>
      </c>
      <c r="X39" s="43"/>
      <c r="Y39" s="135"/>
      <c r="Z39" s="23"/>
      <c r="AC39" s="112">
        <f t="shared" si="5"/>
        <v>0</v>
      </c>
      <c r="AE39" s="17">
        <f t="shared" si="6"/>
        <v>0</v>
      </c>
      <c r="AF39" s="43">
        <f t="shared" si="17"/>
        <v>0</v>
      </c>
      <c r="AG39" s="32">
        <f t="shared" si="18"/>
        <v>0</v>
      </c>
      <c r="AH39" s="32">
        <f t="shared" si="19"/>
        <v>150</v>
      </c>
      <c r="AI39" s="32"/>
      <c r="AJ39" s="32"/>
      <c r="AK39" s="32">
        <f t="shared" si="0"/>
        <v>150</v>
      </c>
      <c r="AL39" s="32"/>
    </row>
    <row r="40" spans="1:38" s="17" customFormat="1" x14ac:dyDescent="0.25">
      <c r="F40" s="32"/>
      <c r="G40" s="32"/>
      <c r="H40" s="32"/>
      <c r="J40" s="32"/>
      <c r="K40" s="32">
        <f t="shared" si="1"/>
        <v>0</v>
      </c>
      <c r="L40" s="32"/>
      <c r="M40" s="32"/>
      <c r="N40" s="32">
        <f t="shared" si="15"/>
        <v>0</v>
      </c>
      <c r="O40" s="32"/>
      <c r="P40" s="32"/>
      <c r="Q40" s="32">
        <f t="shared" si="3"/>
        <v>0</v>
      </c>
      <c r="R40" s="32"/>
      <c r="S40" s="32"/>
      <c r="T40" s="32"/>
      <c r="U40" s="32"/>
      <c r="V40" s="32"/>
      <c r="W40" s="32">
        <f t="shared" si="16"/>
        <v>0</v>
      </c>
      <c r="X40" s="43"/>
      <c r="Y40" s="135"/>
      <c r="Z40" s="23"/>
      <c r="AC40" s="112">
        <f t="shared" si="5"/>
        <v>0</v>
      </c>
      <c r="AE40" s="17">
        <f t="shared" si="6"/>
        <v>0</v>
      </c>
      <c r="AF40" s="43">
        <f t="shared" si="17"/>
        <v>0</v>
      </c>
      <c r="AG40" s="32">
        <f t="shared" si="18"/>
        <v>0</v>
      </c>
      <c r="AH40" s="32">
        <f t="shared" si="19"/>
        <v>150</v>
      </c>
      <c r="AI40" s="32"/>
      <c r="AJ40" s="32"/>
      <c r="AK40" s="32">
        <f t="shared" si="0"/>
        <v>150</v>
      </c>
      <c r="AL40" s="32"/>
    </row>
    <row r="41" spans="1:38" s="17" customFormat="1" x14ac:dyDescent="0.25">
      <c r="F41" s="32"/>
      <c r="G41" s="32"/>
      <c r="H41" s="32"/>
      <c r="J41" s="32"/>
      <c r="K41" s="32">
        <f t="shared" si="1"/>
        <v>0</v>
      </c>
      <c r="L41" s="32"/>
      <c r="M41" s="32"/>
      <c r="N41" s="32">
        <f t="shared" si="15"/>
        <v>0</v>
      </c>
      <c r="O41" s="32"/>
      <c r="P41" s="32"/>
      <c r="Q41" s="32">
        <f t="shared" si="3"/>
        <v>0</v>
      </c>
      <c r="R41" s="32"/>
      <c r="S41" s="32"/>
      <c r="T41" s="32"/>
      <c r="U41" s="32"/>
      <c r="V41" s="32"/>
      <c r="W41" s="32">
        <f t="shared" si="16"/>
        <v>0</v>
      </c>
      <c r="X41" s="43"/>
      <c r="Y41" s="135"/>
      <c r="Z41" s="23"/>
      <c r="AC41" s="112">
        <f t="shared" si="5"/>
        <v>0</v>
      </c>
      <c r="AE41" s="17">
        <f t="shared" si="6"/>
        <v>0</v>
      </c>
      <c r="AF41" s="43">
        <f t="shared" si="17"/>
        <v>0</v>
      </c>
      <c r="AG41" s="32">
        <f t="shared" si="18"/>
        <v>0</v>
      </c>
      <c r="AH41" s="32">
        <f t="shared" si="19"/>
        <v>150</v>
      </c>
      <c r="AI41" s="32"/>
      <c r="AJ41" s="32"/>
      <c r="AK41" s="32">
        <f t="shared" si="0"/>
        <v>150</v>
      </c>
      <c r="AL41" s="32"/>
    </row>
    <row r="42" spans="1:38" s="17" customFormat="1" x14ac:dyDescent="0.25">
      <c r="F42" s="32"/>
      <c r="G42" s="32"/>
      <c r="H42" s="32"/>
      <c r="J42" s="32"/>
      <c r="K42" s="32">
        <f t="shared" si="1"/>
        <v>0</v>
      </c>
      <c r="L42" s="32"/>
      <c r="M42" s="32"/>
      <c r="N42" s="32">
        <f t="shared" si="15"/>
        <v>0</v>
      </c>
      <c r="O42" s="32"/>
      <c r="P42" s="32"/>
      <c r="Q42" s="32">
        <f t="shared" si="3"/>
        <v>0</v>
      </c>
      <c r="R42" s="32"/>
      <c r="S42" s="32"/>
      <c r="T42" s="32"/>
      <c r="U42" s="32"/>
      <c r="V42" s="32"/>
      <c r="W42" s="32">
        <f t="shared" si="16"/>
        <v>0</v>
      </c>
      <c r="X42" s="43"/>
      <c r="Y42" s="135"/>
      <c r="Z42" s="23"/>
      <c r="AC42" s="112">
        <f t="shared" si="5"/>
        <v>0</v>
      </c>
      <c r="AE42" s="17">
        <f t="shared" si="6"/>
        <v>0</v>
      </c>
      <c r="AF42" s="43">
        <f t="shared" si="17"/>
        <v>0</v>
      </c>
      <c r="AG42" s="32">
        <f t="shared" si="18"/>
        <v>0</v>
      </c>
      <c r="AH42" s="32">
        <f t="shared" si="19"/>
        <v>150</v>
      </c>
      <c r="AI42" s="32"/>
      <c r="AJ42" s="32"/>
      <c r="AK42" s="32">
        <f t="shared" si="0"/>
        <v>150</v>
      </c>
      <c r="AL42" s="32"/>
    </row>
    <row r="43" spans="1:38" s="17" customFormat="1" x14ac:dyDescent="0.25">
      <c r="F43" s="32"/>
      <c r="G43" s="32"/>
      <c r="H43" s="32"/>
      <c r="J43" s="32"/>
      <c r="K43" s="32">
        <f t="shared" si="1"/>
        <v>0</v>
      </c>
      <c r="L43" s="32"/>
      <c r="M43" s="32"/>
      <c r="N43" s="32">
        <f t="shared" si="15"/>
        <v>0</v>
      </c>
      <c r="O43" s="32"/>
      <c r="P43" s="32"/>
      <c r="Q43" s="32">
        <f t="shared" si="3"/>
        <v>0</v>
      </c>
      <c r="R43" s="32"/>
      <c r="S43" s="32"/>
      <c r="T43" s="32"/>
      <c r="U43" s="32"/>
      <c r="V43" s="32"/>
      <c r="W43" s="32">
        <f t="shared" si="16"/>
        <v>0</v>
      </c>
      <c r="X43" s="43"/>
      <c r="Y43" s="135"/>
      <c r="Z43" s="23"/>
      <c r="AC43" s="112">
        <f t="shared" si="5"/>
        <v>0</v>
      </c>
      <c r="AE43" s="17">
        <f t="shared" si="6"/>
        <v>0</v>
      </c>
      <c r="AF43" s="43">
        <f t="shared" si="17"/>
        <v>0</v>
      </c>
      <c r="AG43" s="32">
        <f t="shared" si="18"/>
        <v>0</v>
      </c>
      <c r="AH43" s="32">
        <f t="shared" si="19"/>
        <v>150</v>
      </c>
      <c r="AI43" s="32"/>
      <c r="AJ43" s="32"/>
      <c r="AK43" s="32">
        <f t="shared" si="0"/>
        <v>150</v>
      </c>
      <c r="AL43" s="32"/>
    </row>
    <row r="44" spans="1:38" s="17" customFormat="1" x14ac:dyDescent="0.25">
      <c r="F44" s="32"/>
      <c r="G44" s="32"/>
      <c r="H44" s="32"/>
      <c r="J44" s="32"/>
      <c r="K44" s="32">
        <f t="shared" si="1"/>
        <v>0</v>
      </c>
      <c r="L44" s="32"/>
      <c r="M44" s="32"/>
      <c r="N44" s="32">
        <f t="shared" si="15"/>
        <v>0</v>
      </c>
      <c r="O44" s="32"/>
      <c r="P44" s="32"/>
      <c r="Q44" s="32">
        <f t="shared" si="3"/>
        <v>0</v>
      </c>
      <c r="R44" s="32"/>
      <c r="S44" s="32"/>
      <c r="T44" s="32"/>
      <c r="U44" s="32"/>
      <c r="V44" s="32"/>
      <c r="W44" s="32">
        <f t="shared" si="16"/>
        <v>0</v>
      </c>
      <c r="X44" s="43"/>
      <c r="Y44" s="135"/>
      <c r="Z44" s="23"/>
      <c r="AC44" s="112">
        <f t="shared" si="5"/>
        <v>0</v>
      </c>
      <c r="AE44" s="17">
        <f t="shared" si="6"/>
        <v>0</v>
      </c>
      <c r="AF44" s="43">
        <f t="shared" si="17"/>
        <v>0</v>
      </c>
      <c r="AG44" s="32">
        <f t="shared" si="18"/>
        <v>0</v>
      </c>
      <c r="AH44" s="32">
        <f t="shared" si="19"/>
        <v>150</v>
      </c>
      <c r="AI44" s="32"/>
      <c r="AJ44" s="32"/>
      <c r="AK44" s="32">
        <f t="shared" si="0"/>
        <v>150</v>
      </c>
      <c r="AL44" s="32"/>
    </row>
    <row r="45" spans="1:38" s="17" customFormat="1" x14ac:dyDescent="0.25">
      <c r="F45" s="32"/>
      <c r="G45" s="32"/>
      <c r="H45" s="32"/>
      <c r="J45" s="32"/>
      <c r="K45" s="32">
        <f t="shared" si="1"/>
        <v>0</v>
      </c>
      <c r="L45" s="32"/>
      <c r="M45" s="32"/>
      <c r="N45" s="32">
        <f t="shared" si="15"/>
        <v>0</v>
      </c>
      <c r="O45" s="32"/>
      <c r="P45" s="32"/>
      <c r="Q45" s="32">
        <f t="shared" si="3"/>
        <v>0</v>
      </c>
      <c r="R45" s="32"/>
      <c r="S45" s="32"/>
      <c r="T45" s="32"/>
      <c r="U45" s="32"/>
      <c r="V45" s="32"/>
      <c r="W45" s="32">
        <f t="shared" si="16"/>
        <v>0</v>
      </c>
      <c r="X45" s="43"/>
      <c r="Y45" s="135"/>
      <c r="Z45" s="23"/>
      <c r="AC45" s="112">
        <f t="shared" si="5"/>
        <v>0</v>
      </c>
      <c r="AE45" s="17">
        <f t="shared" si="6"/>
        <v>0</v>
      </c>
      <c r="AF45" s="43">
        <f t="shared" si="17"/>
        <v>0</v>
      </c>
      <c r="AG45" s="32">
        <f t="shared" si="18"/>
        <v>0</v>
      </c>
      <c r="AH45" s="32">
        <f t="shared" si="19"/>
        <v>150</v>
      </c>
      <c r="AI45" s="32"/>
      <c r="AJ45" s="32"/>
      <c r="AK45" s="32">
        <f t="shared" si="0"/>
        <v>150</v>
      </c>
      <c r="AL45" s="32"/>
    </row>
    <row r="46" spans="1:38" s="17" customFormat="1" x14ac:dyDescent="0.25">
      <c r="F46" s="32"/>
      <c r="G46" s="32"/>
      <c r="H46" s="32"/>
      <c r="J46" s="32"/>
      <c r="K46" s="32">
        <f t="shared" si="1"/>
        <v>0</v>
      </c>
      <c r="L46" s="32"/>
      <c r="M46" s="32"/>
      <c r="N46" s="32">
        <f t="shared" si="15"/>
        <v>0</v>
      </c>
      <c r="O46" s="32"/>
      <c r="P46" s="32"/>
      <c r="Q46" s="32">
        <f t="shared" si="3"/>
        <v>0</v>
      </c>
      <c r="R46" s="32"/>
      <c r="S46" s="32"/>
      <c r="T46" s="32"/>
      <c r="U46" s="32"/>
      <c r="V46" s="32"/>
      <c r="W46" s="32">
        <f t="shared" si="16"/>
        <v>0</v>
      </c>
      <c r="X46" s="43"/>
      <c r="Y46" s="135"/>
      <c r="Z46" s="23"/>
      <c r="AC46" s="112">
        <f t="shared" si="5"/>
        <v>0</v>
      </c>
      <c r="AE46" s="17">
        <f t="shared" si="6"/>
        <v>0</v>
      </c>
      <c r="AF46" s="43">
        <f t="shared" si="17"/>
        <v>0</v>
      </c>
      <c r="AG46" s="32">
        <f t="shared" si="18"/>
        <v>0</v>
      </c>
      <c r="AH46" s="32">
        <f t="shared" si="19"/>
        <v>150</v>
      </c>
      <c r="AI46" s="32"/>
      <c r="AJ46" s="32"/>
      <c r="AK46" s="32">
        <f t="shared" si="0"/>
        <v>150</v>
      </c>
      <c r="AL46" s="32"/>
    </row>
    <row r="47" spans="1:38" s="17" customFormat="1" x14ac:dyDescent="0.25">
      <c r="F47" s="32"/>
      <c r="G47" s="32"/>
      <c r="H47" s="32"/>
      <c r="J47" s="32"/>
      <c r="K47" s="32">
        <f t="shared" si="1"/>
        <v>0</v>
      </c>
      <c r="L47" s="32"/>
      <c r="M47" s="32"/>
      <c r="N47" s="32">
        <f t="shared" si="15"/>
        <v>0</v>
      </c>
      <c r="O47" s="32"/>
      <c r="P47" s="32"/>
      <c r="Q47" s="32">
        <f t="shared" si="3"/>
        <v>0</v>
      </c>
      <c r="R47" s="32"/>
      <c r="S47" s="32"/>
      <c r="T47" s="32"/>
      <c r="U47" s="32"/>
      <c r="V47" s="32"/>
      <c r="W47" s="32">
        <f t="shared" si="16"/>
        <v>0</v>
      </c>
      <c r="X47" s="43"/>
      <c r="Y47" s="135"/>
      <c r="Z47" s="23"/>
      <c r="AC47" s="112">
        <f t="shared" si="5"/>
        <v>0</v>
      </c>
      <c r="AE47" s="17">
        <f t="shared" si="6"/>
        <v>0</v>
      </c>
      <c r="AF47" s="43">
        <f t="shared" si="17"/>
        <v>0</v>
      </c>
      <c r="AG47" s="32">
        <f t="shared" si="18"/>
        <v>0</v>
      </c>
      <c r="AH47" s="32">
        <f t="shared" si="19"/>
        <v>150</v>
      </c>
      <c r="AI47" s="32"/>
      <c r="AJ47" s="32"/>
      <c r="AK47" s="32">
        <f t="shared" si="0"/>
        <v>150</v>
      </c>
      <c r="AL47" s="32"/>
    </row>
    <row r="48" spans="1:38" s="17" customFormat="1" x14ac:dyDescent="0.25">
      <c r="F48" s="32"/>
      <c r="G48" s="32"/>
      <c r="H48" s="32"/>
      <c r="J48" s="32"/>
      <c r="K48" s="32">
        <f t="shared" si="1"/>
        <v>0</v>
      </c>
      <c r="L48" s="32"/>
      <c r="M48" s="32"/>
      <c r="N48" s="32">
        <f t="shared" si="15"/>
        <v>0</v>
      </c>
      <c r="O48" s="32"/>
      <c r="P48" s="32"/>
      <c r="Q48" s="32">
        <f t="shared" si="3"/>
        <v>0</v>
      </c>
      <c r="R48" s="32"/>
      <c r="S48" s="32"/>
      <c r="T48" s="32"/>
      <c r="U48" s="32"/>
      <c r="V48" s="32"/>
      <c r="W48" s="32">
        <f t="shared" si="16"/>
        <v>0</v>
      </c>
      <c r="X48" s="43"/>
      <c r="Y48" s="135"/>
      <c r="Z48" s="23"/>
      <c r="AC48" s="112">
        <f t="shared" si="5"/>
        <v>0</v>
      </c>
      <c r="AE48" s="17">
        <f t="shared" si="6"/>
        <v>0</v>
      </c>
      <c r="AF48" s="43">
        <f t="shared" si="17"/>
        <v>0</v>
      </c>
      <c r="AG48" s="32">
        <f t="shared" si="18"/>
        <v>0</v>
      </c>
      <c r="AH48" s="32">
        <f t="shared" si="19"/>
        <v>150</v>
      </c>
      <c r="AI48" s="32"/>
      <c r="AJ48" s="32"/>
      <c r="AK48" s="32">
        <f t="shared" si="0"/>
        <v>150</v>
      </c>
      <c r="AL48" s="32"/>
    </row>
    <row r="49" spans="6:38" s="17" customFormat="1" x14ac:dyDescent="0.25">
      <c r="F49" s="32"/>
      <c r="G49" s="32"/>
      <c r="H49" s="32"/>
      <c r="J49" s="32"/>
      <c r="K49" s="32">
        <f t="shared" si="1"/>
        <v>0</v>
      </c>
      <c r="L49" s="32"/>
      <c r="M49" s="32"/>
      <c r="N49" s="32">
        <f t="shared" si="15"/>
        <v>0</v>
      </c>
      <c r="O49" s="32"/>
      <c r="P49" s="32"/>
      <c r="Q49" s="32">
        <f t="shared" si="3"/>
        <v>0</v>
      </c>
      <c r="R49" s="32"/>
      <c r="S49" s="32"/>
      <c r="T49" s="32"/>
      <c r="U49" s="32"/>
      <c r="V49" s="32"/>
      <c r="W49" s="32">
        <f t="shared" si="16"/>
        <v>0</v>
      </c>
      <c r="X49" s="43"/>
      <c r="Y49" s="135"/>
      <c r="Z49" s="23"/>
      <c r="AC49" s="112">
        <f t="shared" si="5"/>
        <v>0</v>
      </c>
      <c r="AE49" s="17">
        <f t="shared" si="6"/>
        <v>0</v>
      </c>
      <c r="AF49" s="43">
        <f t="shared" si="17"/>
        <v>0</v>
      </c>
      <c r="AG49" s="32">
        <f t="shared" si="18"/>
        <v>0</v>
      </c>
      <c r="AH49" s="32">
        <f t="shared" si="19"/>
        <v>150</v>
      </c>
      <c r="AI49" s="32"/>
      <c r="AJ49" s="32"/>
      <c r="AK49" s="32">
        <f t="shared" si="0"/>
        <v>150</v>
      </c>
      <c r="AL49" s="32"/>
    </row>
    <row r="50" spans="6:38" s="17" customFormat="1" x14ac:dyDescent="0.25">
      <c r="F50" s="32"/>
      <c r="G50" s="32"/>
      <c r="H50" s="32"/>
      <c r="J50" s="32"/>
      <c r="K50" s="32">
        <f t="shared" si="1"/>
        <v>0</v>
      </c>
      <c r="L50" s="32"/>
      <c r="M50" s="32"/>
      <c r="N50" s="32">
        <f t="shared" ref="N50:N81" si="20">M50*2</f>
        <v>0</v>
      </c>
      <c r="O50" s="32"/>
      <c r="P50" s="32"/>
      <c r="Q50" s="32">
        <f t="shared" si="3"/>
        <v>0</v>
      </c>
      <c r="R50" s="32"/>
      <c r="S50" s="32"/>
      <c r="T50" s="32"/>
      <c r="U50" s="32"/>
      <c r="V50" s="32"/>
      <c r="W50" s="32">
        <f t="shared" ref="W50:W81" si="21">V50*2</f>
        <v>0</v>
      </c>
      <c r="X50" s="43"/>
      <c r="Y50" s="135"/>
      <c r="Z50" s="23"/>
      <c r="AC50" s="112">
        <f t="shared" si="5"/>
        <v>0</v>
      </c>
      <c r="AE50" s="17">
        <f t="shared" si="6"/>
        <v>0</v>
      </c>
      <c r="AF50" s="43">
        <f t="shared" ref="AF50:AF81" si="22">F50+G50+H50+I50+K50+L50+N50+O50+Q50+R50+S50+T50+U50+W50+X50+Y50+Z50+AA50+AC50+AE50</f>
        <v>0</v>
      </c>
      <c r="AG50" s="32">
        <f t="shared" si="18"/>
        <v>0</v>
      </c>
      <c r="AH50" s="32">
        <f t="shared" si="19"/>
        <v>150</v>
      </c>
      <c r="AI50" s="32"/>
      <c r="AJ50" s="32"/>
      <c r="AK50" s="32">
        <f t="shared" si="0"/>
        <v>150</v>
      </c>
      <c r="AL50" s="32"/>
    </row>
    <row r="51" spans="6:38" s="17" customFormat="1" x14ac:dyDescent="0.25">
      <c r="F51" s="32"/>
      <c r="G51" s="32"/>
      <c r="H51" s="32"/>
      <c r="J51" s="32"/>
      <c r="K51" s="32">
        <f t="shared" si="1"/>
        <v>0</v>
      </c>
      <c r="L51" s="32"/>
      <c r="M51" s="32"/>
      <c r="N51" s="32">
        <f t="shared" si="20"/>
        <v>0</v>
      </c>
      <c r="O51" s="32"/>
      <c r="P51" s="32"/>
      <c r="Q51" s="32">
        <f t="shared" si="3"/>
        <v>0</v>
      </c>
      <c r="R51" s="32"/>
      <c r="S51" s="32"/>
      <c r="T51" s="32"/>
      <c r="U51" s="32"/>
      <c r="V51" s="32"/>
      <c r="W51" s="32">
        <f t="shared" si="21"/>
        <v>0</v>
      </c>
      <c r="X51" s="43"/>
      <c r="Y51" s="135"/>
      <c r="Z51" s="23"/>
      <c r="AC51" s="112">
        <f t="shared" si="5"/>
        <v>0</v>
      </c>
      <c r="AE51" s="17">
        <f t="shared" si="6"/>
        <v>0</v>
      </c>
      <c r="AF51" s="43">
        <f t="shared" si="22"/>
        <v>0</v>
      </c>
      <c r="AG51" s="32">
        <f t="shared" si="18"/>
        <v>0</v>
      </c>
      <c r="AH51" s="32">
        <f t="shared" si="19"/>
        <v>150</v>
      </c>
      <c r="AI51" s="32"/>
      <c r="AJ51" s="32"/>
      <c r="AK51" s="32">
        <f t="shared" si="0"/>
        <v>150</v>
      </c>
      <c r="AL51" s="32"/>
    </row>
    <row r="52" spans="6:38" s="17" customFormat="1" x14ac:dyDescent="0.25">
      <c r="F52" s="32"/>
      <c r="G52" s="32"/>
      <c r="H52" s="32"/>
      <c r="J52" s="32"/>
      <c r="K52" s="32">
        <f t="shared" si="1"/>
        <v>0</v>
      </c>
      <c r="L52" s="32"/>
      <c r="M52" s="32"/>
      <c r="N52" s="32">
        <f t="shared" si="20"/>
        <v>0</v>
      </c>
      <c r="O52" s="32"/>
      <c r="P52" s="32"/>
      <c r="Q52" s="32">
        <f t="shared" si="3"/>
        <v>0</v>
      </c>
      <c r="R52" s="32"/>
      <c r="S52" s="32"/>
      <c r="T52" s="32"/>
      <c r="U52" s="32"/>
      <c r="V52" s="32"/>
      <c r="W52" s="32">
        <f t="shared" si="21"/>
        <v>0</v>
      </c>
      <c r="X52" s="43"/>
      <c r="Y52" s="135"/>
      <c r="Z52" s="23"/>
      <c r="AC52" s="112">
        <f t="shared" si="5"/>
        <v>0</v>
      </c>
      <c r="AE52" s="17">
        <f t="shared" si="6"/>
        <v>0</v>
      </c>
      <c r="AF52" s="43">
        <f t="shared" si="22"/>
        <v>0</v>
      </c>
      <c r="AG52" s="32">
        <f t="shared" si="18"/>
        <v>0</v>
      </c>
      <c r="AH52" s="32">
        <f t="shared" si="19"/>
        <v>150</v>
      </c>
      <c r="AI52" s="32"/>
      <c r="AJ52" s="32"/>
      <c r="AK52" s="32">
        <f t="shared" si="0"/>
        <v>150</v>
      </c>
      <c r="AL52" s="32"/>
    </row>
    <row r="53" spans="6:38" s="17" customFormat="1" x14ac:dyDescent="0.25">
      <c r="F53" s="32"/>
      <c r="G53" s="32"/>
      <c r="H53" s="32"/>
      <c r="J53" s="32"/>
      <c r="K53" s="32">
        <f t="shared" si="1"/>
        <v>0</v>
      </c>
      <c r="L53" s="32"/>
      <c r="M53" s="32"/>
      <c r="N53" s="32">
        <f t="shared" si="20"/>
        <v>0</v>
      </c>
      <c r="O53" s="32"/>
      <c r="P53" s="32"/>
      <c r="Q53" s="32">
        <f t="shared" si="3"/>
        <v>0</v>
      </c>
      <c r="R53" s="32"/>
      <c r="S53" s="32"/>
      <c r="T53" s="32"/>
      <c r="U53" s="32"/>
      <c r="V53" s="32"/>
      <c r="W53" s="32">
        <f t="shared" si="21"/>
        <v>0</v>
      </c>
      <c r="X53" s="43"/>
      <c r="Y53" s="135"/>
      <c r="Z53" s="23"/>
      <c r="AC53" s="112">
        <f t="shared" si="5"/>
        <v>0</v>
      </c>
      <c r="AE53" s="17">
        <f t="shared" si="6"/>
        <v>0</v>
      </c>
      <c r="AF53" s="43">
        <f t="shared" si="22"/>
        <v>0</v>
      </c>
      <c r="AG53" s="32">
        <f t="shared" si="18"/>
        <v>0</v>
      </c>
      <c r="AH53" s="32">
        <f t="shared" si="19"/>
        <v>150</v>
      </c>
      <c r="AI53" s="32"/>
      <c r="AJ53" s="32"/>
      <c r="AK53" s="32">
        <f t="shared" si="0"/>
        <v>150</v>
      </c>
      <c r="AL53" s="32"/>
    </row>
    <row r="54" spans="6:38" s="17" customFormat="1" x14ac:dyDescent="0.25">
      <c r="F54" s="32"/>
      <c r="G54" s="32"/>
      <c r="H54" s="32"/>
      <c r="J54" s="32"/>
      <c r="K54" s="32">
        <f t="shared" si="1"/>
        <v>0</v>
      </c>
      <c r="L54" s="32"/>
      <c r="M54" s="32"/>
      <c r="N54" s="32">
        <f t="shared" si="20"/>
        <v>0</v>
      </c>
      <c r="O54" s="32"/>
      <c r="P54" s="32"/>
      <c r="Q54" s="32">
        <f t="shared" si="3"/>
        <v>0</v>
      </c>
      <c r="R54" s="32"/>
      <c r="S54" s="32"/>
      <c r="T54" s="32"/>
      <c r="U54" s="32"/>
      <c r="V54" s="32"/>
      <c r="W54" s="32">
        <f t="shared" si="21"/>
        <v>0</v>
      </c>
      <c r="X54" s="43"/>
      <c r="Y54" s="135"/>
      <c r="Z54" s="23"/>
      <c r="AC54" s="112">
        <f t="shared" si="5"/>
        <v>0</v>
      </c>
      <c r="AE54" s="17">
        <f t="shared" si="6"/>
        <v>0</v>
      </c>
      <c r="AF54" s="43">
        <f t="shared" si="22"/>
        <v>0</v>
      </c>
      <c r="AG54" s="32">
        <f t="shared" si="18"/>
        <v>0</v>
      </c>
      <c r="AH54" s="32">
        <f t="shared" si="19"/>
        <v>150</v>
      </c>
      <c r="AI54" s="32"/>
      <c r="AJ54" s="32"/>
      <c r="AK54" s="32">
        <f t="shared" si="0"/>
        <v>150</v>
      </c>
      <c r="AL54" s="32"/>
    </row>
    <row r="55" spans="6:38" s="17" customFormat="1" x14ac:dyDescent="0.25">
      <c r="F55" s="32"/>
      <c r="G55" s="32"/>
      <c r="H55" s="32"/>
      <c r="J55" s="32"/>
      <c r="K55" s="32">
        <f t="shared" si="1"/>
        <v>0</v>
      </c>
      <c r="L55" s="32"/>
      <c r="M55" s="32"/>
      <c r="N55" s="32">
        <f t="shared" si="20"/>
        <v>0</v>
      </c>
      <c r="O55" s="32"/>
      <c r="P55" s="32"/>
      <c r="Q55" s="32">
        <f t="shared" si="3"/>
        <v>0</v>
      </c>
      <c r="R55" s="32"/>
      <c r="S55" s="32"/>
      <c r="T55" s="32"/>
      <c r="U55" s="32"/>
      <c r="V55" s="32"/>
      <c r="W55" s="32">
        <f t="shared" si="21"/>
        <v>0</v>
      </c>
      <c r="X55" s="43"/>
      <c r="Y55" s="135"/>
      <c r="Z55" s="23"/>
      <c r="AC55" s="112">
        <f t="shared" si="5"/>
        <v>0</v>
      </c>
      <c r="AE55" s="17">
        <f t="shared" si="6"/>
        <v>0</v>
      </c>
      <c r="AF55" s="43">
        <f t="shared" si="22"/>
        <v>0</v>
      </c>
      <c r="AG55" s="32">
        <f t="shared" si="18"/>
        <v>0</v>
      </c>
      <c r="AH55" s="32">
        <f t="shared" si="19"/>
        <v>150</v>
      </c>
      <c r="AI55" s="32"/>
      <c r="AJ55" s="32"/>
      <c r="AK55" s="32">
        <f t="shared" si="0"/>
        <v>150</v>
      </c>
      <c r="AL55" s="32"/>
    </row>
    <row r="56" spans="6:38" s="17" customFormat="1" x14ac:dyDescent="0.25">
      <c r="F56" s="32"/>
      <c r="G56" s="32"/>
      <c r="H56" s="32"/>
      <c r="J56" s="32"/>
      <c r="K56" s="32">
        <f t="shared" si="1"/>
        <v>0</v>
      </c>
      <c r="L56" s="32"/>
      <c r="M56" s="32"/>
      <c r="N56" s="32">
        <f t="shared" si="20"/>
        <v>0</v>
      </c>
      <c r="O56" s="32"/>
      <c r="P56" s="32"/>
      <c r="Q56" s="32">
        <f t="shared" si="3"/>
        <v>0</v>
      </c>
      <c r="R56" s="32"/>
      <c r="S56" s="32"/>
      <c r="T56" s="32"/>
      <c r="U56" s="32"/>
      <c r="V56" s="32"/>
      <c r="W56" s="32">
        <f t="shared" si="21"/>
        <v>0</v>
      </c>
      <c r="X56" s="43"/>
      <c r="Y56" s="135"/>
      <c r="Z56" s="23"/>
      <c r="AC56" s="112">
        <f t="shared" si="5"/>
        <v>0</v>
      </c>
      <c r="AE56" s="17">
        <f t="shared" si="6"/>
        <v>0</v>
      </c>
      <c r="AF56" s="43">
        <f t="shared" si="22"/>
        <v>0</v>
      </c>
      <c r="AG56" s="32">
        <f t="shared" si="18"/>
        <v>0</v>
      </c>
      <c r="AH56" s="32">
        <f t="shared" si="19"/>
        <v>150</v>
      </c>
      <c r="AI56" s="32"/>
      <c r="AJ56" s="32"/>
      <c r="AK56" s="32">
        <f t="shared" si="0"/>
        <v>150</v>
      </c>
      <c r="AL56" s="32"/>
    </row>
    <row r="57" spans="6:38" s="17" customFormat="1" x14ac:dyDescent="0.25">
      <c r="F57" s="32"/>
      <c r="G57" s="32"/>
      <c r="H57" s="32"/>
      <c r="J57" s="32"/>
      <c r="K57" s="32">
        <f t="shared" si="1"/>
        <v>0</v>
      </c>
      <c r="L57" s="32"/>
      <c r="M57" s="32"/>
      <c r="N57" s="32">
        <f t="shared" si="20"/>
        <v>0</v>
      </c>
      <c r="O57" s="32"/>
      <c r="P57" s="32"/>
      <c r="Q57" s="32">
        <f t="shared" si="3"/>
        <v>0</v>
      </c>
      <c r="R57" s="32"/>
      <c r="S57" s="32"/>
      <c r="T57" s="32"/>
      <c r="U57" s="32"/>
      <c r="V57" s="32"/>
      <c r="W57" s="32">
        <f t="shared" si="21"/>
        <v>0</v>
      </c>
      <c r="X57" s="43"/>
      <c r="Y57" s="135"/>
      <c r="Z57" s="23"/>
      <c r="AC57" s="112">
        <f t="shared" si="5"/>
        <v>0</v>
      </c>
      <c r="AE57" s="17">
        <f t="shared" si="6"/>
        <v>0</v>
      </c>
      <c r="AF57" s="43">
        <f t="shared" si="22"/>
        <v>0</v>
      </c>
      <c r="AG57" s="32">
        <f t="shared" si="18"/>
        <v>0</v>
      </c>
      <c r="AH57" s="32">
        <f t="shared" si="19"/>
        <v>150</v>
      </c>
      <c r="AI57" s="32"/>
      <c r="AJ57" s="32"/>
      <c r="AK57" s="32">
        <f t="shared" si="0"/>
        <v>150</v>
      </c>
      <c r="AL57" s="32"/>
    </row>
    <row r="58" spans="6:38" s="17" customFormat="1" x14ac:dyDescent="0.25">
      <c r="F58" s="32"/>
      <c r="G58" s="32"/>
      <c r="H58" s="32"/>
      <c r="J58" s="32"/>
      <c r="K58" s="32">
        <f t="shared" si="1"/>
        <v>0</v>
      </c>
      <c r="L58" s="32"/>
      <c r="M58" s="32"/>
      <c r="N58" s="32">
        <f t="shared" si="20"/>
        <v>0</v>
      </c>
      <c r="O58" s="32"/>
      <c r="P58" s="32"/>
      <c r="Q58" s="32">
        <f t="shared" si="3"/>
        <v>0</v>
      </c>
      <c r="R58" s="32"/>
      <c r="S58" s="32"/>
      <c r="T58" s="32"/>
      <c r="U58" s="32"/>
      <c r="V58" s="32"/>
      <c r="W58" s="32">
        <f t="shared" si="21"/>
        <v>0</v>
      </c>
      <c r="X58" s="43"/>
      <c r="Y58" s="135"/>
      <c r="Z58" s="23"/>
      <c r="AC58" s="112">
        <f t="shared" si="5"/>
        <v>0</v>
      </c>
      <c r="AE58" s="17">
        <f t="shared" si="6"/>
        <v>0</v>
      </c>
      <c r="AF58" s="43">
        <f t="shared" si="22"/>
        <v>0</v>
      </c>
      <c r="AG58" s="32">
        <f t="shared" si="18"/>
        <v>0</v>
      </c>
      <c r="AH58" s="32">
        <f t="shared" si="19"/>
        <v>150</v>
      </c>
      <c r="AI58" s="32"/>
      <c r="AJ58" s="32"/>
      <c r="AK58" s="32">
        <f t="shared" si="0"/>
        <v>150</v>
      </c>
      <c r="AL58" s="32"/>
    </row>
    <row r="59" spans="6:38" s="17" customFormat="1" x14ac:dyDescent="0.25">
      <c r="F59" s="32"/>
      <c r="G59" s="32"/>
      <c r="H59" s="32"/>
      <c r="J59" s="32"/>
      <c r="K59" s="32">
        <f t="shared" si="1"/>
        <v>0</v>
      </c>
      <c r="L59" s="32"/>
      <c r="M59" s="32"/>
      <c r="N59" s="32">
        <f t="shared" si="20"/>
        <v>0</v>
      </c>
      <c r="O59" s="32"/>
      <c r="P59" s="32"/>
      <c r="Q59" s="32">
        <f t="shared" si="3"/>
        <v>0</v>
      </c>
      <c r="R59" s="32"/>
      <c r="S59" s="32"/>
      <c r="T59" s="32"/>
      <c r="U59" s="32"/>
      <c r="V59" s="32"/>
      <c r="W59" s="32">
        <f t="shared" si="21"/>
        <v>0</v>
      </c>
      <c r="X59" s="43"/>
      <c r="Y59" s="135"/>
      <c r="Z59" s="23"/>
      <c r="AC59" s="112">
        <f t="shared" si="5"/>
        <v>0</v>
      </c>
      <c r="AE59" s="17">
        <f t="shared" si="6"/>
        <v>0</v>
      </c>
      <c r="AF59" s="43">
        <f t="shared" si="22"/>
        <v>0</v>
      </c>
      <c r="AG59" s="32">
        <f t="shared" si="18"/>
        <v>0</v>
      </c>
      <c r="AH59" s="32">
        <f t="shared" si="19"/>
        <v>150</v>
      </c>
      <c r="AI59" s="32"/>
      <c r="AJ59" s="32"/>
      <c r="AK59" s="32">
        <f t="shared" si="0"/>
        <v>150</v>
      </c>
      <c r="AL59" s="32"/>
    </row>
    <row r="60" spans="6:38" s="17" customFormat="1" x14ac:dyDescent="0.25">
      <c r="F60" s="32"/>
      <c r="G60" s="32"/>
      <c r="H60" s="32"/>
      <c r="J60" s="32"/>
      <c r="K60" s="32">
        <f t="shared" si="1"/>
        <v>0</v>
      </c>
      <c r="L60" s="32"/>
      <c r="M60" s="32"/>
      <c r="N60" s="32">
        <f t="shared" si="20"/>
        <v>0</v>
      </c>
      <c r="O60" s="32"/>
      <c r="P60" s="32"/>
      <c r="Q60" s="32">
        <f t="shared" si="3"/>
        <v>0</v>
      </c>
      <c r="R60" s="32"/>
      <c r="S60" s="32"/>
      <c r="T60" s="32"/>
      <c r="U60" s="32"/>
      <c r="V60" s="32"/>
      <c r="W60" s="32">
        <f t="shared" si="21"/>
        <v>0</v>
      </c>
      <c r="X60" s="43"/>
      <c r="Y60" s="135"/>
      <c r="Z60" s="23"/>
      <c r="AC60" s="112">
        <f t="shared" si="5"/>
        <v>0</v>
      </c>
      <c r="AE60" s="17">
        <f t="shared" si="6"/>
        <v>0</v>
      </c>
      <c r="AF60" s="43">
        <f t="shared" si="22"/>
        <v>0</v>
      </c>
      <c r="AG60" s="32">
        <f t="shared" si="18"/>
        <v>0</v>
      </c>
      <c r="AH60" s="32">
        <f t="shared" si="19"/>
        <v>150</v>
      </c>
      <c r="AI60" s="32"/>
      <c r="AJ60" s="32"/>
      <c r="AK60" s="32">
        <f t="shared" si="0"/>
        <v>150</v>
      </c>
      <c r="AL60" s="32"/>
    </row>
    <row r="61" spans="6:38" s="17" customFormat="1" x14ac:dyDescent="0.25">
      <c r="F61" s="32"/>
      <c r="G61" s="32"/>
      <c r="H61" s="32"/>
      <c r="J61" s="32"/>
      <c r="K61" s="32">
        <f t="shared" si="1"/>
        <v>0</v>
      </c>
      <c r="L61" s="32"/>
      <c r="M61" s="32"/>
      <c r="N61" s="32">
        <f t="shared" si="20"/>
        <v>0</v>
      </c>
      <c r="O61" s="32"/>
      <c r="P61" s="32"/>
      <c r="Q61" s="32">
        <f t="shared" si="3"/>
        <v>0</v>
      </c>
      <c r="R61" s="32"/>
      <c r="S61" s="32"/>
      <c r="T61" s="32"/>
      <c r="U61" s="32"/>
      <c r="V61" s="32"/>
      <c r="W61" s="32">
        <f t="shared" si="21"/>
        <v>0</v>
      </c>
      <c r="X61" s="43"/>
      <c r="Y61" s="135"/>
      <c r="Z61" s="23"/>
      <c r="AC61" s="112">
        <f t="shared" si="5"/>
        <v>0</v>
      </c>
      <c r="AE61" s="17">
        <f t="shared" si="6"/>
        <v>0</v>
      </c>
      <c r="AF61" s="43">
        <f t="shared" si="22"/>
        <v>0</v>
      </c>
      <c r="AG61" s="32">
        <f t="shared" si="18"/>
        <v>0</v>
      </c>
      <c r="AH61" s="32">
        <f t="shared" si="19"/>
        <v>150</v>
      </c>
      <c r="AI61" s="32"/>
      <c r="AJ61" s="32"/>
      <c r="AK61" s="32">
        <f t="shared" si="0"/>
        <v>150</v>
      </c>
      <c r="AL61" s="32"/>
    </row>
    <row r="62" spans="6:38" s="17" customFormat="1" x14ac:dyDescent="0.25">
      <c r="F62" s="32"/>
      <c r="G62" s="32"/>
      <c r="H62" s="32"/>
      <c r="J62" s="32"/>
      <c r="K62" s="32">
        <f t="shared" si="1"/>
        <v>0</v>
      </c>
      <c r="L62" s="32"/>
      <c r="M62" s="32"/>
      <c r="N62" s="32">
        <f t="shared" si="20"/>
        <v>0</v>
      </c>
      <c r="O62" s="32"/>
      <c r="P62" s="32"/>
      <c r="Q62" s="32">
        <f t="shared" si="3"/>
        <v>0</v>
      </c>
      <c r="R62" s="32"/>
      <c r="S62" s="32"/>
      <c r="T62" s="32"/>
      <c r="U62" s="32"/>
      <c r="V62" s="32"/>
      <c r="W62" s="32">
        <f t="shared" si="21"/>
        <v>0</v>
      </c>
      <c r="X62" s="43"/>
      <c r="Y62" s="135"/>
      <c r="Z62" s="23"/>
      <c r="AC62" s="112">
        <f t="shared" si="5"/>
        <v>0</v>
      </c>
      <c r="AE62" s="17">
        <f t="shared" si="6"/>
        <v>0</v>
      </c>
      <c r="AF62" s="43">
        <f t="shared" si="22"/>
        <v>0</v>
      </c>
      <c r="AG62" s="32">
        <f t="shared" si="18"/>
        <v>0</v>
      </c>
      <c r="AH62" s="32">
        <f t="shared" si="19"/>
        <v>150</v>
      </c>
      <c r="AI62" s="32"/>
      <c r="AJ62" s="32"/>
      <c r="AK62" s="32">
        <f t="shared" si="0"/>
        <v>150</v>
      </c>
      <c r="AL62" s="32"/>
    </row>
    <row r="63" spans="6:38" s="17" customFormat="1" x14ac:dyDescent="0.25">
      <c r="F63" s="32"/>
      <c r="G63" s="32"/>
      <c r="H63" s="32"/>
      <c r="J63" s="32"/>
      <c r="K63" s="32">
        <f t="shared" si="1"/>
        <v>0</v>
      </c>
      <c r="L63" s="32"/>
      <c r="M63" s="32"/>
      <c r="N63" s="32">
        <f t="shared" si="20"/>
        <v>0</v>
      </c>
      <c r="O63" s="32"/>
      <c r="P63" s="32"/>
      <c r="Q63" s="32">
        <f t="shared" si="3"/>
        <v>0</v>
      </c>
      <c r="R63" s="32"/>
      <c r="S63" s="32"/>
      <c r="T63" s="32"/>
      <c r="U63" s="32"/>
      <c r="V63" s="32"/>
      <c r="W63" s="32">
        <f t="shared" si="21"/>
        <v>0</v>
      </c>
      <c r="X63" s="43"/>
      <c r="Y63" s="135"/>
      <c r="Z63" s="23"/>
      <c r="AC63" s="112">
        <f t="shared" si="5"/>
        <v>0</v>
      </c>
      <c r="AE63" s="17">
        <f t="shared" si="6"/>
        <v>0</v>
      </c>
      <c r="AF63" s="43">
        <f t="shared" si="22"/>
        <v>0</v>
      </c>
      <c r="AG63" s="32">
        <f t="shared" si="18"/>
        <v>0</v>
      </c>
      <c r="AH63" s="32">
        <f t="shared" si="19"/>
        <v>150</v>
      </c>
      <c r="AI63" s="32"/>
      <c r="AJ63" s="32"/>
      <c r="AK63" s="32">
        <f t="shared" si="0"/>
        <v>150</v>
      </c>
      <c r="AL63" s="32"/>
    </row>
    <row r="64" spans="6:38" s="17" customFormat="1" x14ac:dyDescent="0.25">
      <c r="F64" s="32"/>
      <c r="G64" s="32"/>
      <c r="H64" s="32"/>
      <c r="J64" s="32"/>
      <c r="K64" s="32">
        <f t="shared" si="1"/>
        <v>0</v>
      </c>
      <c r="L64" s="32"/>
      <c r="M64" s="32"/>
      <c r="N64" s="32">
        <f t="shared" si="20"/>
        <v>0</v>
      </c>
      <c r="O64" s="32"/>
      <c r="P64" s="32"/>
      <c r="Q64" s="32">
        <f t="shared" si="3"/>
        <v>0</v>
      </c>
      <c r="R64" s="32"/>
      <c r="S64" s="32"/>
      <c r="T64" s="32"/>
      <c r="U64" s="32"/>
      <c r="V64" s="32"/>
      <c r="W64" s="32">
        <f t="shared" si="21"/>
        <v>0</v>
      </c>
      <c r="X64" s="43"/>
      <c r="Y64" s="135"/>
      <c r="Z64" s="23"/>
      <c r="AC64" s="112">
        <f t="shared" si="5"/>
        <v>0</v>
      </c>
      <c r="AE64" s="17">
        <f t="shared" si="6"/>
        <v>0</v>
      </c>
      <c r="AF64" s="43">
        <f t="shared" si="22"/>
        <v>0</v>
      </c>
      <c r="AG64" s="32">
        <f t="shared" si="18"/>
        <v>0</v>
      </c>
      <c r="AH64" s="32">
        <f t="shared" si="19"/>
        <v>150</v>
      </c>
      <c r="AI64" s="32"/>
      <c r="AJ64" s="32"/>
      <c r="AK64" s="32">
        <f t="shared" si="0"/>
        <v>150</v>
      </c>
      <c r="AL64" s="32"/>
    </row>
    <row r="65" spans="6:38" s="17" customFormat="1" x14ac:dyDescent="0.25">
      <c r="F65" s="32"/>
      <c r="G65" s="32"/>
      <c r="H65" s="32"/>
      <c r="J65" s="32"/>
      <c r="K65" s="32">
        <f t="shared" si="1"/>
        <v>0</v>
      </c>
      <c r="L65" s="32"/>
      <c r="M65" s="32"/>
      <c r="N65" s="32">
        <f t="shared" si="20"/>
        <v>0</v>
      </c>
      <c r="O65" s="32"/>
      <c r="P65" s="32"/>
      <c r="Q65" s="32">
        <f t="shared" si="3"/>
        <v>0</v>
      </c>
      <c r="R65" s="32"/>
      <c r="S65" s="32"/>
      <c r="T65" s="32"/>
      <c r="U65" s="32"/>
      <c r="V65" s="32"/>
      <c r="W65" s="32">
        <f t="shared" si="21"/>
        <v>0</v>
      </c>
      <c r="X65" s="43"/>
      <c r="Y65" s="135"/>
      <c r="Z65" s="23"/>
      <c r="AC65" s="112">
        <f t="shared" si="5"/>
        <v>0</v>
      </c>
      <c r="AE65" s="17">
        <f t="shared" si="6"/>
        <v>0</v>
      </c>
      <c r="AF65" s="43">
        <f t="shared" si="22"/>
        <v>0</v>
      </c>
      <c r="AG65" s="32">
        <f t="shared" si="18"/>
        <v>0</v>
      </c>
      <c r="AH65" s="32">
        <f t="shared" si="19"/>
        <v>150</v>
      </c>
      <c r="AI65" s="32"/>
      <c r="AJ65" s="32"/>
      <c r="AK65" s="32">
        <f t="shared" si="0"/>
        <v>150</v>
      </c>
      <c r="AL65" s="32"/>
    </row>
    <row r="66" spans="6:38" s="17" customFormat="1" x14ac:dyDescent="0.25">
      <c r="F66" s="32"/>
      <c r="G66" s="32"/>
      <c r="H66" s="32"/>
      <c r="J66" s="32"/>
      <c r="K66" s="32">
        <f t="shared" ref="K66:K92" si="23">J66*2</f>
        <v>0</v>
      </c>
      <c r="L66" s="32"/>
      <c r="M66" s="32"/>
      <c r="N66" s="32">
        <f t="shared" si="20"/>
        <v>0</v>
      </c>
      <c r="O66" s="32"/>
      <c r="P66" s="32"/>
      <c r="Q66" s="32">
        <f t="shared" ref="Q66:Q92" si="24">P66*2</f>
        <v>0</v>
      </c>
      <c r="R66" s="32"/>
      <c r="S66" s="32"/>
      <c r="T66" s="32"/>
      <c r="U66" s="32"/>
      <c r="V66" s="32"/>
      <c r="W66" s="32">
        <f t="shared" si="21"/>
        <v>0</v>
      </c>
      <c r="X66" s="43"/>
      <c r="Y66" s="135"/>
      <c r="Z66" s="23"/>
      <c r="AC66" s="112">
        <f t="shared" ref="AC66:AC92" si="25">AB66*2</f>
        <v>0</v>
      </c>
      <c r="AE66" s="17">
        <f t="shared" ref="AE66:AE92" si="26">AD66*2</f>
        <v>0</v>
      </c>
      <c r="AF66" s="43">
        <f t="shared" si="22"/>
        <v>0</v>
      </c>
      <c r="AG66" s="32">
        <f t="shared" ref="AG66:AG92" si="27">(AF66/260)*100</f>
        <v>0</v>
      </c>
      <c r="AH66" s="32">
        <f t="shared" ref="AH66:AH92" si="28">(100-AG66)*1.5</f>
        <v>150</v>
      </c>
      <c r="AI66" s="32"/>
      <c r="AJ66" s="32"/>
      <c r="AK66" s="32">
        <f t="shared" ref="AK66:AK92" si="29">AH66+AI66+AJ66</f>
        <v>150</v>
      </c>
      <c r="AL66" s="32"/>
    </row>
    <row r="67" spans="6:38" s="17" customFormat="1" x14ac:dyDescent="0.25">
      <c r="F67" s="32"/>
      <c r="G67" s="32"/>
      <c r="H67" s="32"/>
      <c r="J67" s="32"/>
      <c r="K67" s="32">
        <f t="shared" si="23"/>
        <v>0</v>
      </c>
      <c r="L67" s="32"/>
      <c r="M67" s="32"/>
      <c r="N67" s="32">
        <f t="shared" si="20"/>
        <v>0</v>
      </c>
      <c r="O67" s="32"/>
      <c r="P67" s="32"/>
      <c r="Q67" s="32">
        <f t="shared" si="24"/>
        <v>0</v>
      </c>
      <c r="R67" s="32"/>
      <c r="S67" s="32"/>
      <c r="T67" s="32"/>
      <c r="U67" s="32"/>
      <c r="V67" s="32"/>
      <c r="W67" s="32">
        <f t="shared" si="21"/>
        <v>0</v>
      </c>
      <c r="X67" s="43"/>
      <c r="Y67" s="135"/>
      <c r="Z67" s="23"/>
      <c r="AC67" s="112">
        <f t="shared" si="25"/>
        <v>0</v>
      </c>
      <c r="AE67" s="17">
        <f t="shared" si="26"/>
        <v>0</v>
      </c>
      <c r="AF67" s="43">
        <f t="shared" si="22"/>
        <v>0</v>
      </c>
      <c r="AG67" s="32">
        <f t="shared" si="27"/>
        <v>0</v>
      </c>
      <c r="AH67" s="32">
        <f t="shared" si="28"/>
        <v>150</v>
      </c>
      <c r="AI67" s="32"/>
      <c r="AJ67" s="32"/>
      <c r="AK67" s="32">
        <f t="shared" si="29"/>
        <v>150</v>
      </c>
      <c r="AL67" s="32"/>
    </row>
    <row r="68" spans="6:38" x14ac:dyDescent="0.25">
      <c r="F68" s="32"/>
      <c r="G68" s="32"/>
      <c r="H68" s="32"/>
      <c r="I68" s="17"/>
      <c r="J68" s="32"/>
      <c r="K68" s="32">
        <f t="shared" si="23"/>
        <v>0</v>
      </c>
      <c r="L68" s="32"/>
      <c r="M68" s="32"/>
      <c r="N68" s="32">
        <f t="shared" si="20"/>
        <v>0</v>
      </c>
      <c r="O68" s="32"/>
      <c r="P68" s="32"/>
      <c r="Q68" s="32">
        <f t="shared" si="24"/>
        <v>0</v>
      </c>
      <c r="R68" s="32"/>
      <c r="S68" s="32"/>
      <c r="T68" s="32"/>
      <c r="U68" s="32"/>
      <c r="V68" s="32"/>
      <c r="W68" s="32">
        <f t="shared" si="21"/>
        <v>0</v>
      </c>
      <c r="X68" s="43"/>
      <c r="Y68" s="135"/>
      <c r="AA68" s="17"/>
      <c r="AC68" s="112">
        <f t="shared" si="25"/>
        <v>0</v>
      </c>
      <c r="AE68" s="17">
        <f t="shared" si="26"/>
        <v>0</v>
      </c>
      <c r="AF68" s="43">
        <f t="shared" si="22"/>
        <v>0</v>
      </c>
      <c r="AG68" s="32">
        <f t="shared" si="27"/>
        <v>0</v>
      </c>
      <c r="AH68" s="32">
        <f t="shared" si="28"/>
        <v>150</v>
      </c>
      <c r="AK68" s="32">
        <f t="shared" si="29"/>
        <v>150</v>
      </c>
    </row>
    <row r="69" spans="6:38" x14ac:dyDescent="0.25">
      <c r="F69" s="32"/>
      <c r="G69" s="32"/>
      <c r="H69" s="32"/>
      <c r="I69" s="17"/>
      <c r="J69" s="32"/>
      <c r="K69" s="32">
        <f t="shared" si="23"/>
        <v>0</v>
      </c>
      <c r="L69" s="32"/>
      <c r="M69" s="32"/>
      <c r="N69" s="32">
        <f t="shared" si="20"/>
        <v>0</v>
      </c>
      <c r="O69" s="32"/>
      <c r="P69" s="32"/>
      <c r="Q69" s="32">
        <f t="shared" si="24"/>
        <v>0</v>
      </c>
      <c r="R69" s="32"/>
      <c r="S69" s="32"/>
      <c r="T69" s="32"/>
      <c r="U69" s="32"/>
      <c r="V69" s="32"/>
      <c r="W69" s="32">
        <f t="shared" si="21"/>
        <v>0</v>
      </c>
      <c r="X69" s="43"/>
      <c r="Y69" s="135"/>
      <c r="AA69" s="17"/>
      <c r="AC69" s="112">
        <f t="shared" si="25"/>
        <v>0</v>
      </c>
      <c r="AE69" s="17">
        <f t="shared" si="26"/>
        <v>0</v>
      </c>
      <c r="AF69" s="43">
        <f t="shared" si="22"/>
        <v>0</v>
      </c>
      <c r="AG69" s="32">
        <f t="shared" si="27"/>
        <v>0</v>
      </c>
      <c r="AH69" s="32">
        <f t="shared" si="28"/>
        <v>150</v>
      </c>
      <c r="AK69" s="32">
        <f t="shared" si="29"/>
        <v>150</v>
      </c>
    </row>
    <row r="70" spans="6:38" x14ac:dyDescent="0.25">
      <c r="F70" s="32"/>
      <c r="G70" s="32"/>
      <c r="H70" s="32"/>
      <c r="I70" s="17"/>
      <c r="J70" s="32"/>
      <c r="K70" s="32">
        <f t="shared" si="23"/>
        <v>0</v>
      </c>
      <c r="L70" s="32"/>
      <c r="M70" s="32"/>
      <c r="N70" s="32">
        <f t="shared" si="20"/>
        <v>0</v>
      </c>
      <c r="O70" s="32"/>
      <c r="P70" s="32"/>
      <c r="Q70" s="32">
        <f t="shared" si="24"/>
        <v>0</v>
      </c>
      <c r="R70" s="32"/>
      <c r="S70" s="32"/>
      <c r="T70" s="32"/>
      <c r="U70" s="32"/>
      <c r="V70" s="32"/>
      <c r="W70" s="32">
        <f t="shared" si="21"/>
        <v>0</v>
      </c>
      <c r="X70" s="43"/>
      <c r="Y70" s="135"/>
      <c r="AA70" s="17"/>
      <c r="AC70" s="112">
        <f t="shared" si="25"/>
        <v>0</v>
      </c>
      <c r="AE70" s="17">
        <f t="shared" si="26"/>
        <v>0</v>
      </c>
      <c r="AF70" s="43">
        <f t="shared" si="22"/>
        <v>0</v>
      </c>
      <c r="AG70" s="32">
        <f t="shared" si="27"/>
        <v>0</v>
      </c>
      <c r="AH70" s="32">
        <f t="shared" si="28"/>
        <v>150</v>
      </c>
      <c r="AK70" s="32">
        <f t="shared" si="29"/>
        <v>150</v>
      </c>
    </row>
    <row r="71" spans="6:38" x14ac:dyDescent="0.25">
      <c r="F71" s="32"/>
      <c r="G71" s="32"/>
      <c r="H71" s="32"/>
      <c r="I71" s="17"/>
      <c r="J71" s="32"/>
      <c r="K71" s="32">
        <f t="shared" si="23"/>
        <v>0</v>
      </c>
      <c r="L71" s="32"/>
      <c r="M71" s="32"/>
      <c r="N71" s="32">
        <f t="shared" si="20"/>
        <v>0</v>
      </c>
      <c r="O71" s="32"/>
      <c r="P71" s="32"/>
      <c r="Q71" s="32">
        <f t="shared" si="24"/>
        <v>0</v>
      </c>
      <c r="R71" s="32"/>
      <c r="S71" s="32"/>
      <c r="T71" s="32"/>
      <c r="U71" s="32"/>
      <c r="V71" s="32"/>
      <c r="W71" s="32">
        <f t="shared" si="21"/>
        <v>0</v>
      </c>
      <c r="X71" s="43"/>
      <c r="Y71" s="135"/>
      <c r="AA71" s="17"/>
      <c r="AC71" s="112">
        <f t="shared" si="25"/>
        <v>0</v>
      </c>
      <c r="AE71" s="17">
        <f t="shared" si="26"/>
        <v>0</v>
      </c>
      <c r="AF71" s="43">
        <f t="shared" si="22"/>
        <v>0</v>
      </c>
      <c r="AG71" s="32">
        <f t="shared" si="27"/>
        <v>0</v>
      </c>
      <c r="AH71" s="32">
        <f t="shared" si="28"/>
        <v>150</v>
      </c>
      <c r="AK71" s="32">
        <f t="shared" si="29"/>
        <v>150</v>
      </c>
    </row>
    <row r="72" spans="6:38" x14ac:dyDescent="0.25">
      <c r="F72" s="32"/>
      <c r="G72" s="32"/>
      <c r="H72" s="32"/>
      <c r="I72" s="17"/>
      <c r="J72" s="32"/>
      <c r="K72" s="32">
        <f t="shared" si="23"/>
        <v>0</v>
      </c>
      <c r="L72" s="32"/>
      <c r="M72" s="32"/>
      <c r="N72" s="32">
        <f t="shared" si="20"/>
        <v>0</v>
      </c>
      <c r="O72" s="32"/>
      <c r="P72" s="32"/>
      <c r="Q72" s="32">
        <f t="shared" si="24"/>
        <v>0</v>
      </c>
      <c r="R72" s="32"/>
      <c r="S72" s="32"/>
      <c r="T72" s="32"/>
      <c r="U72" s="32"/>
      <c r="V72" s="32"/>
      <c r="W72" s="32">
        <f t="shared" si="21"/>
        <v>0</v>
      </c>
      <c r="X72" s="43"/>
      <c r="Y72" s="135"/>
      <c r="AA72" s="17"/>
      <c r="AC72" s="112">
        <f t="shared" si="25"/>
        <v>0</v>
      </c>
      <c r="AE72" s="17">
        <f t="shared" si="26"/>
        <v>0</v>
      </c>
      <c r="AF72" s="43">
        <f t="shared" si="22"/>
        <v>0</v>
      </c>
      <c r="AG72" s="32">
        <f t="shared" si="27"/>
        <v>0</v>
      </c>
      <c r="AH72" s="32">
        <f t="shared" si="28"/>
        <v>150</v>
      </c>
      <c r="AK72" s="32">
        <f t="shared" si="29"/>
        <v>150</v>
      </c>
    </row>
    <row r="73" spans="6:38" x14ac:dyDescent="0.25">
      <c r="F73" s="32"/>
      <c r="G73" s="32"/>
      <c r="H73" s="32"/>
      <c r="I73" s="17"/>
      <c r="J73" s="32"/>
      <c r="K73" s="32">
        <f t="shared" si="23"/>
        <v>0</v>
      </c>
      <c r="L73" s="32"/>
      <c r="M73" s="32"/>
      <c r="N73" s="32">
        <f t="shared" si="20"/>
        <v>0</v>
      </c>
      <c r="O73" s="32"/>
      <c r="P73" s="32"/>
      <c r="Q73" s="32">
        <f t="shared" si="24"/>
        <v>0</v>
      </c>
      <c r="R73" s="32"/>
      <c r="S73" s="32"/>
      <c r="T73" s="32"/>
      <c r="U73" s="32"/>
      <c r="V73" s="32"/>
      <c r="W73" s="32">
        <f t="shared" si="21"/>
        <v>0</v>
      </c>
      <c r="X73" s="43"/>
      <c r="Y73" s="135"/>
      <c r="AA73" s="17"/>
      <c r="AC73" s="112">
        <f t="shared" si="25"/>
        <v>0</v>
      </c>
      <c r="AE73" s="17">
        <f t="shared" si="26"/>
        <v>0</v>
      </c>
      <c r="AF73" s="43">
        <f t="shared" si="22"/>
        <v>0</v>
      </c>
      <c r="AG73" s="32">
        <f t="shared" si="27"/>
        <v>0</v>
      </c>
      <c r="AH73" s="32">
        <f t="shared" si="28"/>
        <v>150</v>
      </c>
      <c r="AK73" s="32">
        <f t="shared" si="29"/>
        <v>150</v>
      </c>
    </row>
    <row r="74" spans="6:38" x14ac:dyDescent="0.25">
      <c r="F74" s="32"/>
      <c r="G74" s="32"/>
      <c r="H74" s="32"/>
      <c r="I74" s="17"/>
      <c r="J74" s="32"/>
      <c r="K74" s="32">
        <f t="shared" si="23"/>
        <v>0</v>
      </c>
      <c r="L74" s="32"/>
      <c r="M74" s="32"/>
      <c r="N74" s="32">
        <f t="shared" si="20"/>
        <v>0</v>
      </c>
      <c r="O74" s="32"/>
      <c r="P74" s="32"/>
      <c r="Q74" s="32">
        <f t="shared" si="24"/>
        <v>0</v>
      </c>
      <c r="R74" s="32"/>
      <c r="S74" s="32"/>
      <c r="T74" s="32"/>
      <c r="U74" s="32"/>
      <c r="V74" s="32"/>
      <c r="W74" s="32">
        <f t="shared" si="21"/>
        <v>0</v>
      </c>
      <c r="X74" s="43"/>
      <c r="Y74" s="135"/>
      <c r="AA74" s="17"/>
      <c r="AC74" s="112">
        <f t="shared" si="25"/>
        <v>0</v>
      </c>
      <c r="AE74" s="17">
        <f t="shared" si="26"/>
        <v>0</v>
      </c>
      <c r="AF74" s="43">
        <f t="shared" si="22"/>
        <v>0</v>
      </c>
      <c r="AG74" s="32">
        <f t="shared" si="27"/>
        <v>0</v>
      </c>
      <c r="AH74" s="32">
        <f t="shared" si="28"/>
        <v>150</v>
      </c>
      <c r="AK74" s="32">
        <f t="shared" si="29"/>
        <v>150</v>
      </c>
    </row>
    <row r="75" spans="6:38" x14ac:dyDescent="0.25">
      <c r="F75" s="32"/>
      <c r="G75" s="32"/>
      <c r="H75" s="32"/>
      <c r="I75" s="17"/>
      <c r="J75" s="32"/>
      <c r="K75" s="32">
        <f t="shared" si="23"/>
        <v>0</v>
      </c>
      <c r="L75" s="32"/>
      <c r="M75" s="32"/>
      <c r="N75" s="32">
        <f t="shared" si="20"/>
        <v>0</v>
      </c>
      <c r="O75" s="32"/>
      <c r="P75" s="32"/>
      <c r="Q75" s="32">
        <f t="shared" si="24"/>
        <v>0</v>
      </c>
      <c r="R75" s="32"/>
      <c r="S75" s="32"/>
      <c r="T75" s="32"/>
      <c r="U75" s="32"/>
      <c r="V75" s="32"/>
      <c r="W75" s="32">
        <f t="shared" si="21"/>
        <v>0</v>
      </c>
      <c r="X75" s="43"/>
      <c r="Y75" s="135"/>
      <c r="AA75" s="17"/>
      <c r="AC75" s="112">
        <f t="shared" si="25"/>
        <v>0</v>
      </c>
      <c r="AE75" s="17">
        <f t="shared" si="26"/>
        <v>0</v>
      </c>
      <c r="AF75" s="43">
        <f t="shared" si="22"/>
        <v>0</v>
      </c>
      <c r="AG75" s="32">
        <f t="shared" si="27"/>
        <v>0</v>
      </c>
      <c r="AH75" s="32">
        <f t="shared" si="28"/>
        <v>150</v>
      </c>
      <c r="AK75" s="32">
        <f t="shared" si="29"/>
        <v>150</v>
      </c>
    </row>
    <row r="76" spans="6:38" x14ac:dyDescent="0.25">
      <c r="F76" s="32"/>
      <c r="G76" s="32"/>
      <c r="H76" s="32"/>
      <c r="I76" s="17"/>
      <c r="J76" s="32"/>
      <c r="K76" s="32">
        <f t="shared" si="23"/>
        <v>0</v>
      </c>
      <c r="L76" s="32"/>
      <c r="M76" s="32"/>
      <c r="N76" s="32">
        <f t="shared" si="20"/>
        <v>0</v>
      </c>
      <c r="O76" s="32"/>
      <c r="P76" s="32"/>
      <c r="Q76" s="32">
        <f t="shared" si="24"/>
        <v>0</v>
      </c>
      <c r="R76" s="32"/>
      <c r="S76" s="32"/>
      <c r="T76" s="32"/>
      <c r="U76" s="32"/>
      <c r="V76" s="32"/>
      <c r="W76" s="32">
        <f t="shared" si="21"/>
        <v>0</v>
      </c>
      <c r="X76" s="43"/>
      <c r="Y76" s="135"/>
      <c r="AA76" s="17"/>
      <c r="AC76" s="112">
        <f t="shared" si="25"/>
        <v>0</v>
      </c>
      <c r="AE76" s="17">
        <f t="shared" si="26"/>
        <v>0</v>
      </c>
      <c r="AF76" s="43">
        <f t="shared" si="22"/>
        <v>0</v>
      </c>
      <c r="AG76" s="32">
        <f t="shared" si="27"/>
        <v>0</v>
      </c>
      <c r="AH76" s="32">
        <f t="shared" si="28"/>
        <v>150</v>
      </c>
      <c r="AK76" s="32">
        <f t="shared" si="29"/>
        <v>150</v>
      </c>
    </row>
    <row r="77" spans="6:38" x14ac:dyDescent="0.25">
      <c r="F77" s="32"/>
      <c r="G77" s="32"/>
      <c r="H77" s="32"/>
      <c r="I77" s="17"/>
      <c r="J77" s="32"/>
      <c r="K77" s="32">
        <f t="shared" si="23"/>
        <v>0</v>
      </c>
      <c r="L77" s="32"/>
      <c r="M77" s="32"/>
      <c r="N77" s="32">
        <f t="shared" si="20"/>
        <v>0</v>
      </c>
      <c r="O77" s="32"/>
      <c r="P77" s="32"/>
      <c r="Q77" s="32">
        <f t="shared" si="24"/>
        <v>0</v>
      </c>
      <c r="R77" s="32"/>
      <c r="S77" s="32"/>
      <c r="T77" s="32"/>
      <c r="U77" s="32"/>
      <c r="V77" s="32"/>
      <c r="W77" s="32">
        <f t="shared" si="21"/>
        <v>0</v>
      </c>
      <c r="X77" s="43"/>
      <c r="Y77" s="135"/>
      <c r="AA77" s="17"/>
      <c r="AC77" s="112">
        <f t="shared" si="25"/>
        <v>0</v>
      </c>
      <c r="AE77" s="17">
        <f t="shared" si="26"/>
        <v>0</v>
      </c>
      <c r="AF77" s="43">
        <f t="shared" si="22"/>
        <v>0</v>
      </c>
      <c r="AG77" s="32">
        <f t="shared" si="27"/>
        <v>0</v>
      </c>
      <c r="AH77" s="32">
        <f t="shared" si="28"/>
        <v>150</v>
      </c>
      <c r="AK77" s="32">
        <f t="shared" si="29"/>
        <v>150</v>
      </c>
    </row>
    <row r="78" spans="6:38" x14ac:dyDescent="0.25">
      <c r="F78" s="32"/>
      <c r="G78" s="32"/>
      <c r="H78" s="32"/>
      <c r="I78" s="17"/>
      <c r="J78" s="32"/>
      <c r="K78" s="32">
        <f t="shared" si="23"/>
        <v>0</v>
      </c>
      <c r="L78" s="32"/>
      <c r="M78" s="32"/>
      <c r="N78" s="32">
        <f t="shared" si="20"/>
        <v>0</v>
      </c>
      <c r="O78" s="32"/>
      <c r="P78" s="32"/>
      <c r="Q78" s="32">
        <f t="shared" si="24"/>
        <v>0</v>
      </c>
      <c r="R78" s="32"/>
      <c r="S78" s="32"/>
      <c r="T78" s="32"/>
      <c r="U78" s="32"/>
      <c r="V78" s="32"/>
      <c r="W78" s="32">
        <f t="shared" si="21"/>
        <v>0</v>
      </c>
      <c r="X78" s="43"/>
      <c r="Y78" s="135"/>
      <c r="AA78" s="17"/>
      <c r="AC78" s="112">
        <f t="shared" si="25"/>
        <v>0</v>
      </c>
      <c r="AE78" s="17">
        <f t="shared" si="26"/>
        <v>0</v>
      </c>
      <c r="AF78" s="43">
        <f t="shared" si="22"/>
        <v>0</v>
      </c>
      <c r="AG78" s="32">
        <f t="shared" si="27"/>
        <v>0</v>
      </c>
      <c r="AH78" s="32">
        <f t="shared" si="28"/>
        <v>150</v>
      </c>
      <c r="AK78" s="32">
        <f t="shared" si="29"/>
        <v>150</v>
      </c>
    </row>
    <row r="79" spans="6:38" x14ac:dyDescent="0.25">
      <c r="F79" s="32"/>
      <c r="G79" s="32"/>
      <c r="H79" s="32"/>
      <c r="I79" s="17"/>
      <c r="J79" s="32"/>
      <c r="K79" s="32">
        <f t="shared" si="23"/>
        <v>0</v>
      </c>
      <c r="L79" s="32"/>
      <c r="M79" s="32"/>
      <c r="N79" s="32">
        <f t="shared" si="20"/>
        <v>0</v>
      </c>
      <c r="O79" s="32"/>
      <c r="P79" s="32"/>
      <c r="Q79" s="32">
        <f t="shared" si="24"/>
        <v>0</v>
      </c>
      <c r="R79" s="32"/>
      <c r="S79" s="32"/>
      <c r="T79" s="32"/>
      <c r="U79" s="32"/>
      <c r="V79" s="32"/>
      <c r="W79" s="32">
        <f t="shared" si="21"/>
        <v>0</v>
      </c>
      <c r="X79" s="43"/>
      <c r="Y79" s="135"/>
      <c r="AA79" s="17"/>
      <c r="AC79" s="112">
        <f t="shared" si="25"/>
        <v>0</v>
      </c>
      <c r="AE79" s="17">
        <f t="shared" si="26"/>
        <v>0</v>
      </c>
      <c r="AF79" s="43">
        <f t="shared" si="22"/>
        <v>0</v>
      </c>
      <c r="AG79" s="32">
        <f t="shared" si="27"/>
        <v>0</v>
      </c>
      <c r="AH79" s="32">
        <f t="shared" si="28"/>
        <v>150</v>
      </c>
      <c r="AK79" s="32">
        <f t="shared" si="29"/>
        <v>150</v>
      </c>
    </row>
    <row r="80" spans="6:38" x14ac:dyDescent="0.25">
      <c r="F80" s="32"/>
      <c r="G80" s="32"/>
      <c r="H80" s="32"/>
      <c r="I80" s="17"/>
      <c r="J80" s="32"/>
      <c r="K80" s="32">
        <f t="shared" si="23"/>
        <v>0</v>
      </c>
      <c r="L80" s="32"/>
      <c r="M80" s="32"/>
      <c r="N80" s="32">
        <f t="shared" si="20"/>
        <v>0</v>
      </c>
      <c r="O80" s="32"/>
      <c r="P80" s="32"/>
      <c r="Q80" s="32">
        <f t="shared" si="24"/>
        <v>0</v>
      </c>
      <c r="R80" s="32"/>
      <c r="S80" s="32"/>
      <c r="T80" s="32"/>
      <c r="U80" s="32"/>
      <c r="V80" s="32"/>
      <c r="W80" s="32">
        <f t="shared" si="21"/>
        <v>0</v>
      </c>
      <c r="X80" s="43"/>
      <c r="Y80" s="135"/>
      <c r="AA80" s="17"/>
      <c r="AC80" s="112">
        <f t="shared" si="25"/>
        <v>0</v>
      </c>
      <c r="AE80" s="17">
        <f t="shared" si="26"/>
        <v>0</v>
      </c>
      <c r="AF80" s="43">
        <f t="shared" si="22"/>
        <v>0</v>
      </c>
      <c r="AG80" s="32">
        <f t="shared" si="27"/>
        <v>0</v>
      </c>
      <c r="AH80" s="32">
        <f t="shared" si="28"/>
        <v>150</v>
      </c>
      <c r="AK80" s="32">
        <f t="shared" si="29"/>
        <v>150</v>
      </c>
    </row>
    <row r="81" spans="6:37" x14ac:dyDescent="0.25">
      <c r="F81" s="32"/>
      <c r="G81" s="32"/>
      <c r="H81" s="32"/>
      <c r="I81" s="17"/>
      <c r="J81" s="32"/>
      <c r="K81" s="32">
        <f t="shared" si="23"/>
        <v>0</v>
      </c>
      <c r="L81" s="32"/>
      <c r="M81" s="32"/>
      <c r="N81" s="32">
        <f t="shared" si="20"/>
        <v>0</v>
      </c>
      <c r="O81" s="32"/>
      <c r="P81" s="32"/>
      <c r="Q81" s="32">
        <f t="shared" si="24"/>
        <v>0</v>
      </c>
      <c r="R81" s="32"/>
      <c r="S81" s="32"/>
      <c r="T81" s="32"/>
      <c r="U81" s="32"/>
      <c r="V81" s="32"/>
      <c r="W81" s="32">
        <f t="shared" si="21"/>
        <v>0</v>
      </c>
      <c r="X81" s="43"/>
      <c r="Y81" s="135"/>
      <c r="AA81" s="17"/>
      <c r="AC81" s="112">
        <f t="shared" si="25"/>
        <v>0</v>
      </c>
      <c r="AE81" s="17">
        <f t="shared" si="26"/>
        <v>0</v>
      </c>
      <c r="AF81" s="43">
        <f t="shared" si="22"/>
        <v>0</v>
      </c>
      <c r="AG81" s="32">
        <f t="shared" si="27"/>
        <v>0</v>
      </c>
      <c r="AH81" s="32">
        <f t="shared" si="28"/>
        <v>150</v>
      </c>
      <c r="AK81" s="32">
        <f t="shared" si="29"/>
        <v>150</v>
      </c>
    </row>
    <row r="82" spans="6:37" x14ac:dyDescent="0.25">
      <c r="F82" s="32"/>
      <c r="G82" s="32"/>
      <c r="H82" s="32"/>
      <c r="I82" s="17"/>
      <c r="J82" s="32"/>
      <c r="K82" s="32">
        <f t="shared" si="23"/>
        <v>0</v>
      </c>
      <c r="L82" s="32"/>
      <c r="M82" s="32"/>
      <c r="N82" s="32">
        <f t="shared" ref="N82:N92" si="30">M82*2</f>
        <v>0</v>
      </c>
      <c r="O82" s="32"/>
      <c r="P82" s="32"/>
      <c r="Q82" s="32">
        <f t="shared" si="24"/>
        <v>0</v>
      </c>
      <c r="R82" s="32"/>
      <c r="S82" s="32"/>
      <c r="T82" s="32"/>
      <c r="U82" s="32"/>
      <c r="V82" s="32"/>
      <c r="W82" s="32">
        <f t="shared" ref="W82:W92" si="31">V82*2</f>
        <v>0</v>
      </c>
      <c r="X82" s="43"/>
      <c r="Y82" s="135"/>
      <c r="AA82" s="17"/>
      <c r="AC82" s="112">
        <f t="shared" si="25"/>
        <v>0</v>
      </c>
      <c r="AE82" s="17">
        <f t="shared" si="26"/>
        <v>0</v>
      </c>
      <c r="AF82" s="43">
        <f t="shared" ref="AF82:AF92" si="32">F82+G82+H82+I82+K82+L82+N82+O82+Q82+R82+S82+T82+U82+W82+X82+Y82+Z82+AA82+AC82+AE82</f>
        <v>0</v>
      </c>
      <c r="AG82" s="32">
        <f t="shared" si="27"/>
        <v>0</v>
      </c>
      <c r="AH82" s="32">
        <f t="shared" si="28"/>
        <v>150</v>
      </c>
      <c r="AK82" s="32">
        <f t="shared" si="29"/>
        <v>150</v>
      </c>
    </row>
    <row r="83" spans="6:37" x14ac:dyDescent="0.25">
      <c r="F83" s="32"/>
      <c r="G83" s="32"/>
      <c r="H83" s="32"/>
      <c r="I83" s="17"/>
      <c r="J83" s="32"/>
      <c r="K83" s="32">
        <f t="shared" si="23"/>
        <v>0</v>
      </c>
      <c r="L83" s="32"/>
      <c r="M83" s="32"/>
      <c r="N83" s="32">
        <f t="shared" si="30"/>
        <v>0</v>
      </c>
      <c r="O83" s="32"/>
      <c r="P83" s="32"/>
      <c r="Q83" s="32">
        <f t="shared" si="24"/>
        <v>0</v>
      </c>
      <c r="R83" s="32"/>
      <c r="S83" s="32"/>
      <c r="T83" s="32"/>
      <c r="U83" s="32"/>
      <c r="V83" s="32"/>
      <c r="W83" s="32">
        <f t="shared" si="31"/>
        <v>0</v>
      </c>
      <c r="X83" s="43"/>
      <c r="Y83" s="135"/>
      <c r="AA83" s="17"/>
      <c r="AC83" s="112">
        <f t="shared" si="25"/>
        <v>0</v>
      </c>
      <c r="AE83" s="17">
        <f t="shared" si="26"/>
        <v>0</v>
      </c>
      <c r="AF83" s="43">
        <f t="shared" si="32"/>
        <v>0</v>
      </c>
      <c r="AG83" s="32">
        <f t="shared" si="27"/>
        <v>0</v>
      </c>
      <c r="AH83" s="32">
        <f t="shared" si="28"/>
        <v>150</v>
      </c>
      <c r="AK83" s="32">
        <f t="shared" si="29"/>
        <v>150</v>
      </c>
    </row>
    <row r="84" spans="6:37" x14ac:dyDescent="0.25">
      <c r="F84" s="32"/>
      <c r="G84" s="32"/>
      <c r="H84" s="32"/>
      <c r="I84" s="17"/>
      <c r="J84" s="32"/>
      <c r="K84" s="32">
        <f t="shared" si="23"/>
        <v>0</v>
      </c>
      <c r="L84" s="32"/>
      <c r="M84" s="32"/>
      <c r="N84" s="32">
        <f t="shared" si="30"/>
        <v>0</v>
      </c>
      <c r="O84" s="32"/>
      <c r="P84" s="32"/>
      <c r="Q84" s="32">
        <f t="shared" si="24"/>
        <v>0</v>
      </c>
      <c r="R84" s="32"/>
      <c r="S84" s="32"/>
      <c r="T84" s="32"/>
      <c r="U84" s="32"/>
      <c r="V84" s="32"/>
      <c r="W84" s="32">
        <f t="shared" si="31"/>
        <v>0</v>
      </c>
      <c r="X84" s="43"/>
      <c r="Y84" s="135"/>
      <c r="AA84" s="17"/>
      <c r="AC84" s="112">
        <f t="shared" si="25"/>
        <v>0</v>
      </c>
      <c r="AE84" s="17">
        <f t="shared" si="26"/>
        <v>0</v>
      </c>
      <c r="AF84" s="43">
        <f t="shared" si="32"/>
        <v>0</v>
      </c>
      <c r="AG84" s="32">
        <f t="shared" si="27"/>
        <v>0</v>
      </c>
      <c r="AH84" s="32">
        <f t="shared" si="28"/>
        <v>150</v>
      </c>
      <c r="AK84" s="32">
        <f t="shared" si="29"/>
        <v>150</v>
      </c>
    </row>
    <row r="85" spans="6:37" x14ac:dyDescent="0.25">
      <c r="F85" s="32"/>
      <c r="G85" s="32"/>
      <c r="H85" s="32"/>
      <c r="I85" s="17"/>
      <c r="J85" s="32"/>
      <c r="K85" s="32">
        <f t="shared" si="23"/>
        <v>0</v>
      </c>
      <c r="L85" s="32"/>
      <c r="M85" s="32"/>
      <c r="N85" s="32">
        <f t="shared" si="30"/>
        <v>0</v>
      </c>
      <c r="O85" s="32"/>
      <c r="P85" s="32"/>
      <c r="Q85" s="32">
        <f t="shared" si="24"/>
        <v>0</v>
      </c>
      <c r="R85" s="32"/>
      <c r="S85" s="32"/>
      <c r="T85" s="32"/>
      <c r="U85" s="32"/>
      <c r="V85" s="32"/>
      <c r="W85" s="32">
        <f t="shared" si="31"/>
        <v>0</v>
      </c>
      <c r="X85" s="43"/>
      <c r="Y85" s="135"/>
      <c r="AA85" s="17"/>
      <c r="AC85" s="112">
        <f t="shared" si="25"/>
        <v>0</v>
      </c>
      <c r="AE85" s="17">
        <f t="shared" si="26"/>
        <v>0</v>
      </c>
      <c r="AF85" s="43">
        <f t="shared" si="32"/>
        <v>0</v>
      </c>
      <c r="AG85" s="32">
        <f t="shared" si="27"/>
        <v>0</v>
      </c>
      <c r="AH85" s="32">
        <f t="shared" si="28"/>
        <v>150</v>
      </c>
      <c r="AK85" s="32">
        <f t="shared" si="29"/>
        <v>150</v>
      </c>
    </row>
    <row r="86" spans="6:37" x14ac:dyDescent="0.25">
      <c r="F86" s="32"/>
      <c r="G86" s="32"/>
      <c r="H86" s="32"/>
      <c r="I86" s="17"/>
      <c r="J86" s="32"/>
      <c r="K86" s="32">
        <f t="shared" si="23"/>
        <v>0</v>
      </c>
      <c r="L86" s="32"/>
      <c r="M86" s="32"/>
      <c r="N86" s="32">
        <f t="shared" si="30"/>
        <v>0</v>
      </c>
      <c r="O86" s="32"/>
      <c r="P86" s="32"/>
      <c r="Q86" s="32">
        <f t="shared" si="24"/>
        <v>0</v>
      </c>
      <c r="R86" s="32"/>
      <c r="S86" s="32"/>
      <c r="T86" s="32"/>
      <c r="U86" s="32"/>
      <c r="V86" s="32"/>
      <c r="W86" s="32">
        <f t="shared" si="31"/>
        <v>0</v>
      </c>
      <c r="X86" s="43"/>
      <c r="Y86" s="135"/>
      <c r="AA86" s="17"/>
      <c r="AC86" s="112">
        <f t="shared" si="25"/>
        <v>0</v>
      </c>
      <c r="AE86" s="17">
        <f t="shared" si="26"/>
        <v>0</v>
      </c>
      <c r="AF86" s="43">
        <f t="shared" si="32"/>
        <v>0</v>
      </c>
      <c r="AG86" s="32">
        <f t="shared" si="27"/>
        <v>0</v>
      </c>
      <c r="AH86" s="32">
        <f t="shared" si="28"/>
        <v>150</v>
      </c>
      <c r="AK86" s="32">
        <f t="shared" si="29"/>
        <v>150</v>
      </c>
    </row>
    <row r="87" spans="6:37" x14ac:dyDescent="0.25">
      <c r="F87" s="32"/>
      <c r="G87" s="32"/>
      <c r="H87" s="32"/>
      <c r="I87" s="17"/>
      <c r="J87" s="32"/>
      <c r="K87" s="32">
        <f t="shared" si="23"/>
        <v>0</v>
      </c>
      <c r="L87" s="32"/>
      <c r="M87" s="32"/>
      <c r="N87" s="32">
        <f t="shared" si="30"/>
        <v>0</v>
      </c>
      <c r="O87" s="32"/>
      <c r="P87" s="32"/>
      <c r="Q87" s="32">
        <f t="shared" si="24"/>
        <v>0</v>
      </c>
      <c r="R87" s="32"/>
      <c r="S87" s="32"/>
      <c r="T87" s="32"/>
      <c r="U87" s="32"/>
      <c r="V87" s="32"/>
      <c r="W87" s="32">
        <f t="shared" si="31"/>
        <v>0</v>
      </c>
      <c r="X87" s="43"/>
      <c r="Y87" s="135"/>
      <c r="AA87" s="17"/>
      <c r="AC87" s="112">
        <f t="shared" si="25"/>
        <v>0</v>
      </c>
      <c r="AE87" s="17">
        <f t="shared" si="26"/>
        <v>0</v>
      </c>
      <c r="AF87" s="43">
        <f t="shared" si="32"/>
        <v>0</v>
      </c>
      <c r="AG87" s="32">
        <f t="shared" si="27"/>
        <v>0</v>
      </c>
      <c r="AH87" s="32">
        <f t="shared" si="28"/>
        <v>150</v>
      </c>
      <c r="AK87" s="32">
        <f t="shared" si="29"/>
        <v>150</v>
      </c>
    </row>
    <row r="88" spans="6:37" x14ac:dyDescent="0.25">
      <c r="F88" s="32"/>
      <c r="G88" s="32"/>
      <c r="H88" s="32"/>
      <c r="I88" s="17"/>
      <c r="J88" s="32"/>
      <c r="K88" s="32">
        <f t="shared" si="23"/>
        <v>0</v>
      </c>
      <c r="L88" s="32"/>
      <c r="M88" s="32"/>
      <c r="N88" s="32">
        <f t="shared" si="30"/>
        <v>0</v>
      </c>
      <c r="O88" s="32"/>
      <c r="P88" s="32"/>
      <c r="Q88" s="32">
        <f t="shared" si="24"/>
        <v>0</v>
      </c>
      <c r="R88" s="32"/>
      <c r="S88" s="32"/>
      <c r="T88" s="32"/>
      <c r="U88" s="32"/>
      <c r="V88" s="32"/>
      <c r="W88" s="32">
        <f t="shared" si="31"/>
        <v>0</v>
      </c>
      <c r="X88" s="43"/>
      <c r="Y88" s="135"/>
      <c r="AA88" s="17"/>
      <c r="AC88" s="112">
        <f t="shared" si="25"/>
        <v>0</v>
      </c>
      <c r="AE88" s="17">
        <f t="shared" si="26"/>
        <v>0</v>
      </c>
      <c r="AF88" s="43">
        <f t="shared" si="32"/>
        <v>0</v>
      </c>
      <c r="AG88" s="32">
        <f t="shared" si="27"/>
        <v>0</v>
      </c>
      <c r="AH88" s="32">
        <f t="shared" si="28"/>
        <v>150</v>
      </c>
      <c r="AK88" s="32">
        <f t="shared" si="29"/>
        <v>150</v>
      </c>
    </row>
    <row r="89" spans="6:37" x14ac:dyDescent="0.25">
      <c r="F89" s="32"/>
      <c r="G89" s="32"/>
      <c r="H89" s="32"/>
      <c r="I89" s="17"/>
      <c r="J89" s="32"/>
      <c r="K89" s="32">
        <f t="shared" si="23"/>
        <v>0</v>
      </c>
      <c r="L89" s="32"/>
      <c r="M89" s="32"/>
      <c r="N89" s="32">
        <f t="shared" si="30"/>
        <v>0</v>
      </c>
      <c r="O89" s="32"/>
      <c r="P89" s="32"/>
      <c r="Q89" s="32">
        <f t="shared" si="24"/>
        <v>0</v>
      </c>
      <c r="R89" s="32"/>
      <c r="S89" s="32"/>
      <c r="T89" s="32"/>
      <c r="U89" s="32"/>
      <c r="V89" s="32"/>
      <c r="W89" s="32">
        <f t="shared" si="31"/>
        <v>0</v>
      </c>
      <c r="X89" s="43"/>
      <c r="Y89" s="135"/>
      <c r="AA89" s="17"/>
      <c r="AC89" s="112">
        <f t="shared" si="25"/>
        <v>0</v>
      </c>
      <c r="AE89" s="17">
        <f t="shared" si="26"/>
        <v>0</v>
      </c>
      <c r="AF89" s="43">
        <f t="shared" si="32"/>
        <v>0</v>
      </c>
      <c r="AG89" s="32">
        <f t="shared" si="27"/>
        <v>0</v>
      </c>
      <c r="AH89" s="32">
        <f t="shared" si="28"/>
        <v>150</v>
      </c>
      <c r="AK89" s="32">
        <f t="shared" si="29"/>
        <v>150</v>
      </c>
    </row>
    <row r="90" spans="6:37" x14ac:dyDescent="0.25">
      <c r="F90" s="32"/>
      <c r="G90" s="32"/>
      <c r="H90" s="32"/>
      <c r="I90" s="17"/>
      <c r="J90" s="32"/>
      <c r="K90" s="32">
        <f t="shared" si="23"/>
        <v>0</v>
      </c>
      <c r="L90" s="32"/>
      <c r="M90" s="32"/>
      <c r="N90" s="32">
        <f t="shared" si="30"/>
        <v>0</v>
      </c>
      <c r="O90" s="32"/>
      <c r="P90" s="32"/>
      <c r="Q90" s="32">
        <f t="shared" si="24"/>
        <v>0</v>
      </c>
      <c r="R90" s="32"/>
      <c r="S90" s="32"/>
      <c r="T90" s="32"/>
      <c r="U90" s="32"/>
      <c r="V90" s="32"/>
      <c r="W90" s="32">
        <f t="shared" si="31"/>
        <v>0</v>
      </c>
      <c r="X90" s="43"/>
      <c r="Y90" s="135"/>
      <c r="AA90" s="17"/>
      <c r="AC90" s="112">
        <f t="shared" si="25"/>
        <v>0</v>
      </c>
      <c r="AE90" s="17">
        <f t="shared" si="26"/>
        <v>0</v>
      </c>
      <c r="AF90" s="43">
        <f t="shared" si="32"/>
        <v>0</v>
      </c>
      <c r="AG90" s="32">
        <f t="shared" si="27"/>
        <v>0</v>
      </c>
      <c r="AH90" s="32">
        <f t="shared" si="28"/>
        <v>150</v>
      </c>
      <c r="AK90" s="32">
        <f t="shared" si="29"/>
        <v>150</v>
      </c>
    </row>
    <row r="91" spans="6:37" x14ac:dyDescent="0.25">
      <c r="F91" s="32"/>
      <c r="G91" s="32"/>
      <c r="H91" s="32"/>
      <c r="I91" s="17"/>
      <c r="J91" s="32"/>
      <c r="K91" s="32">
        <f t="shared" si="23"/>
        <v>0</v>
      </c>
      <c r="L91" s="32"/>
      <c r="M91" s="32"/>
      <c r="N91" s="32">
        <f t="shared" si="30"/>
        <v>0</v>
      </c>
      <c r="O91" s="32"/>
      <c r="P91" s="32"/>
      <c r="Q91" s="32">
        <f t="shared" si="24"/>
        <v>0</v>
      </c>
      <c r="R91" s="32"/>
      <c r="S91" s="32"/>
      <c r="T91" s="32"/>
      <c r="U91" s="32"/>
      <c r="V91" s="32"/>
      <c r="W91" s="32">
        <f t="shared" si="31"/>
        <v>0</v>
      </c>
      <c r="X91" s="43"/>
      <c r="Y91" s="135"/>
      <c r="AA91" s="17"/>
      <c r="AC91" s="112">
        <f t="shared" si="25"/>
        <v>0</v>
      </c>
      <c r="AE91" s="17">
        <f t="shared" si="26"/>
        <v>0</v>
      </c>
      <c r="AF91" s="43">
        <f t="shared" si="32"/>
        <v>0</v>
      </c>
      <c r="AG91" s="32">
        <f t="shared" si="27"/>
        <v>0</v>
      </c>
      <c r="AH91" s="32">
        <f t="shared" si="28"/>
        <v>150</v>
      </c>
      <c r="AK91" s="32">
        <f t="shared" si="29"/>
        <v>150</v>
      </c>
    </row>
    <row r="92" spans="6:37" x14ac:dyDescent="0.25">
      <c r="F92" s="32"/>
      <c r="G92" s="32"/>
      <c r="H92" s="32"/>
      <c r="I92" s="17"/>
      <c r="J92" s="32"/>
      <c r="K92" s="32">
        <f t="shared" si="23"/>
        <v>0</v>
      </c>
      <c r="L92" s="32"/>
      <c r="M92" s="32"/>
      <c r="N92" s="32">
        <f t="shared" si="30"/>
        <v>0</v>
      </c>
      <c r="O92" s="32"/>
      <c r="P92" s="32"/>
      <c r="Q92" s="32">
        <f t="shared" si="24"/>
        <v>0</v>
      </c>
      <c r="R92" s="32"/>
      <c r="S92" s="32"/>
      <c r="T92" s="32"/>
      <c r="U92" s="32"/>
      <c r="V92" s="32"/>
      <c r="W92" s="32">
        <f t="shared" si="31"/>
        <v>0</v>
      </c>
      <c r="X92" s="43"/>
      <c r="Y92" s="135"/>
      <c r="AA92" s="17"/>
      <c r="AC92" s="112">
        <f t="shared" si="25"/>
        <v>0</v>
      </c>
      <c r="AE92" s="17">
        <f t="shared" si="26"/>
        <v>0</v>
      </c>
      <c r="AF92" s="43">
        <f t="shared" si="32"/>
        <v>0</v>
      </c>
      <c r="AG92" s="32">
        <f t="shared" si="27"/>
        <v>0</v>
      </c>
      <c r="AH92" s="32">
        <f t="shared" si="28"/>
        <v>150</v>
      </c>
      <c r="AK92" s="32">
        <f t="shared" si="29"/>
        <v>150</v>
      </c>
    </row>
  </sheetData>
  <autoFilter ref="A14:AG26">
    <sortState ref="A15:AG26">
      <sortCondition descending="1" ref="AG15:AG26"/>
    </sortState>
  </autoFilter>
  <sortState ref="A4:AH12">
    <sortCondition descending="1" ref="AH4:AH12"/>
  </sortState>
  <dataValidations disablePrompts="1" count="1">
    <dataValidation type="list" allowBlank="1" showInputMessage="1" showErrorMessage="1" sqref="K1">
      <formula1>"PROGRESSIVE,FINAL"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0" verticalDpi="0" r:id="rId1"/>
  <headerFooter>
    <oddHeader>&amp;L&amp;G&amp;C2017 Grace Lutheran Express Qualifier
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9"/>
  <sheetViews>
    <sheetView topLeftCell="A10" zoomScale="75" zoomScaleNormal="75" workbookViewId="0">
      <selection activeCell="A11" sqref="A11:AE14"/>
    </sheetView>
  </sheetViews>
  <sheetFormatPr defaultColWidth="5.7109375" defaultRowHeight="15" x14ac:dyDescent="0.25"/>
  <cols>
    <col min="1" max="1" width="18.42578125" style="10" customWidth="1"/>
    <col min="2" max="2" width="5.7109375" style="10"/>
    <col min="3" max="3" width="19.7109375" style="10" customWidth="1"/>
    <col min="4" max="4" width="29" style="10" customWidth="1"/>
    <col min="5" max="5" width="5" style="10" customWidth="1"/>
    <col min="6" max="7" width="5.7109375" style="2"/>
    <col min="8" max="8" width="5.7109375" style="2" hidden="1" customWidth="1"/>
    <col min="9" max="12" width="5.7109375" style="2"/>
    <col min="13" max="13" width="5.7109375" style="2" hidden="1" customWidth="1"/>
    <col min="14" max="14" width="5.7109375" style="2" customWidth="1"/>
    <col min="15" max="16" width="5.7109375" style="2"/>
    <col min="17" max="17" width="5.7109375" style="2" hidden="1" customWidth="1"/>
    <col min="18" max="19" width="5.7109375" style="2"/>
    <col min="20" max="20" width="5.7109375" style="2" hidden="1" customWidth="1"/>
    <col min="21" max="22" width="5.7109375" style="2"/>
    <col min="23" max="23" width="5.7109375" style="112" customWidth="1"/>
    <col min="24" max="24" width="5.7109375" style="10" customWidth="1"/>
    <col min="25" max="25" width="5.7109375" style="17" customWidth="1"/>
    <col min="26" max="26" width="5.7109375" style="112" hidden="1" customWidth="1"/>
    <col min="27" max="27" width="5.7109375" style="17"/>
    <col min="28" max="28" width="7.85546875" style="17" hidden="1" customWidth="1"/>
    <col min="29" max="29" width="8.5703125" style="111" customWidth="1"/>
    <col min="30" max="30" width="5.7109375" style="32"/>
    <col min="31" max="31" width="7.5703125" style="43" bestFit="1" customWidth="1"/>
    <col min="32" max="32" width="7.5703125" style="32" customWidth="1"/>
    <col min="33" max="33" width="12.28515625" style="32" customWidth="1"/>
    <col min="34" max="35" width="5.7109375" style="32"/>
    <col min="36" max="88" width="5.7109375" style="17"/>
    <col min="89" max="16384" width="5.7109375" style="10"/>
  </cols>
  <sheetData>
    <row r="1" spans="1:35" ht="15.75" x14ac:dyDescent="0.25">
      <c r="A1" s="104" t="s">
        <v>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35" x14ac:dyDescent="0.25">
      <c r="B2" s="46" t="s">
        <v>141</v>
      </c>
      <c r="C2" s="46"/>
      <c r="D2" s="46"/>
      <c r="E2" s="46"/>
      <c r="F2" s="46"/>
      <c r="G2" s="46"/>
      <c r="H2" s="46"/>
      <c r="I2" s="46"/>
      <c r="J2" s="46"/>
      <c r="K2" s="46"/>
    </row>
    <row r="3" spans="1:35" x14ac:dyDescent="0.25">
      <c r="D3" s="3"/>
      <c r="E3" s="4"/>
      <c r="F3" s="9"/>
      <c r="G3" s="10"/>
    </row>
    <row r="4" spans="1:35" x14ac:dyDescent="0.25">
      <c r="D4" s="5"/>
      <c r="E4" s="4"/>
      <c r="F4" s="9"/>
      <c r="G4" s="1"/>
    </row>
    <row r="5" spans="1:35" x14ac:dyDescent="0.25">
      <c r="B5" s="6"/>
      <c r="C5" s="7"/>
      <c r="D5" s="8" t="s">
        <v>14</v>
      </c>
      <c r="E5" s="4" t="str">
        <f>IF(TRIM('[1]Start List'!$F$4)&lt;&gt;"","C","")</f>
        <v>C</v>
      </c>
      <c r="F5" s="9"/>
      <c r="G5" s="1"/>
    </row>
    <row r="6" spans="1:35" s="17" customFormat="1" x14ac:dyDescent="0.25">
      <c r="E6" s="33"/>
      <c r="F6" s="32"/>
      <c r="G6" s="32"/>
      <c r="H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112"/>
      <c r="Z6" s="112"/>
      <c r="AC6" s="43"/>
      <c r="AD6" s="32"/>
      <c r="AE6" s="43"/>
      <c r="AF6" s="32"/>
      <c r="AG6" s="32"/>
      <c r="AH6" s="32"/>
      <c r="AI6" s="32"/>
    </row>
    <row r="7" spans="1:35" s="26" customFormat="1" x14ac:dyDescent="0.25">
      <c r="A7" s="79" t="s">
        <v>142</v>
      </c>
      <c r="B7" s="79"/>
      <c r="C7" s="79"/>
      <c r="D7" s="79"/>
      <c r="E7" s="110"/>
      <c r="F7" s="29">
        <v>1</v>
      </c>
      <c r="G7" s="29">
        <v>2</v>
      </c>
      <c r="H7" s="29">
        <v>3</v>
      </c>
      <c r="I7" s="91" t="s">
        <v>7</v>
      </c>
      <c r="J7" s="29">
        <v>4</v>
      </c>
      <c r="K7" s="29">
        <v>5</v>
      </c>
      <c r="L7" s="29">
        <v>6</v>
      </c>
      <c r="M7" s="29">
        <v>7</v>
      </c>
      <c r="N7" s="29" t="s">
        <v>8</v>
      </c>
      <c r="O7" s="29">
        <v>8</v>
      </c>
      <c r="P7" s="29">
        <v>9</v>
      </c>
      <c r="Q7" s="29" t="s">
        <v>9</v>
      </c>
      <c r="R7" s="29">
        <v>10</v>
      </c>
      <c r="S7" s="29">
        <v>11</v>
      </c>
      <c r="T7" s="29">
        <v>12</v>
      </c>
      <c r="U7" s="29" t="s">
        <v>10</v>
      </c>
      <c r="V7" s="29">
        <v>13</v>
      </c>
      <c r="W7" s="113" t="s">
        <v>3</v>
      </c>
      <c r="X7" s="26" t="s">
        <v>105</v>
      </c>
      <c r="Y7" s="26" t="s">
        <v>106</v>
      </c>
      <c r="Z7" s="113" t="s">
        <v>109</v>
      </c>
      <c r="AA7" s="25" t="s">
        <v>6</v>
      </c>
      <c r="AB7" s="79" t="s">
        <v>110</v>
      </c>
      <c r="AC7" s="30" t="s">
        <v>31</v>
      </c>
      <c r="AD7" s="91" t="s">
        <v>27</v>
      </c>
      <c r="AE7" s="92" t="s">
        <v>13</v>
      </c>
      <c r="AF7" s="29" t="s">
        <v>28</v>
      </c>
      <c r="AG7" s="29" t="s">
        <v>29</v>
      </c>
      <c r="AH7" s="29" t="s">
        <v>30</v>
      </c>
      <c r="AI7" s="29" t="s">
        <v>15</v>
      </c>
    </row>
    <row r="8" spans="1:35" s="17" customFormat="1" x14ac:dyDescent="0.25">
      <c r="A8" s="12"/>
      <c r="B8" s="12"/>
      <c r="C8" s="12"/>
      <c r="D8" s="12"/>
      <c r="E8" s="33"/>
      <c r="F8" s="32">
        <v>10</v>
      </c>
      <c r="G8" s="32">
        <v>10</v>
      </c>
      <c r="H8" s="32">
        <f>I8*2</f>
        <v>20</v>
      </c>
      <c r="I8" s="17">
        <v>10</v>
      </c>
      <c r="J8" s="32">
        <v>10</v>
      </c>
      <c r="K8" s="32">
        <v>10</v>
      </c>
      <c r="L8" s="32">
        <v>10</v>
      </c>
      <c r="M8" s="32">
        <f>N8*2</f>
        <v>20</v>
      </c>
      <c r="N8" s="32">
        <v>10</v>
      </c>
      <c r="O8" s="32">
        <v>10</v>
      </c>
      <c r="P8" s="32">
        <v>10</v>
      </c>
      <c r="Q8" s="32">
        <f>P8*2</f>
        <v>20</v>
      </c>
      <c r="R8" s="32">
        <v>10</v>
      </c>
      <c r="S8" s="32">
        <v>10</v>
      </c>
      <c r="T8" s="32">
        <f>U8*2</f>
        <v>20</v>
      </c>
      <c r="U8" s="32">
        <v>10</v>
      </c>
      <c r="V8" s="32">
        <v>10</v>
      </c>
      <c r="W8" s="112">
        <v>10</v>
      </c>
      <c r="X8" s="11">
        <v>10</v>
      </c>
      <c r="Y8" s="11">
        <v>10</v>
      </c>
      <c r="Z8" s="112">
        <f>Y8*2</f>
        <v>20</v>
      </c>
      <c r="AA8" s="11">
        <v>10</v>
      </c>
      <c r="AB8" s="17">
        <f>AA8*2</f>
        <v>20</v>
      </c>
      <c r="AC8" s="43">
        <f>F8+G8+H8+J8+K8+L8+M8+O8+Q8+R8+S8+T8+V8+W8+X8+Z8+AB8</f>
        <v>230</v>
      </c>
      <c r="AD8" s="32">
        <f>(AC8/230)*100</f>
        <v>100</v>
      </c>
      <c r="AE8" s="43">
        <f>(100-AD8)*1.5</f>
        <v>0</v>
      </c>
      <c r="AF8" s="32"/>
      <c r="AG8" s="32"/>
      <c r="AH8" s="32">
        <f>AE8+AF8+AG8</f>
        <v>0</v>
      </c>
      <c r="AI8" s="32"/>
    </row>
    <row r="9" spans="1:35" s="17" customFormat="1" x14ac:dyDescent="0.25">
      <c r="A9" s="12"/>
      <c r="B9" s="12"/>
      <c r="C9" s="12"/>
      <c r="D9" s="12"/>
      <c r="E9" s="33"/>
      <c r="F9" s="32"/>
      <c r="G9" s="32"/>
      <c r="H9" s="32">
        <f t="shared" ref="H9:H72" si="0">I9*2</f>
        <v>0</v>
      </c>
      <c r="J9" s="32"/>
      <c r="K9" s="32"/>
      <c r="L9" s="32"/>
      <c r="M9" s="32">
        <f t="shared" ref="M9:M72" si="1">N9*2</f>
        <v>0</v>
      </c>
      <c r="N9" s="32"/>
      <c r="O9" s="32"/>
      <c r="P9" s="32"/>
      <c r="Q9" s="32">
        <f t="shared" ref="Q9:Q72" si="2">P9*2</f>
        <v>0</v>
      </c>
      <c r="R9" s="32"/>
      <c r="S9" s="32"/>
      <c r="T9" s="32">
        <f t="shared" ref="T9:T72" si="3">U9*2</f>
        <v>0</v>
      </c>
      <c r="U9" s="32"/>
      <c r="V9" s="32"/>
      <c r="W9" s="112"/>
      <c r="Z9" s="112">
        <f t="shared" ref="Z9:Z72" si="4">Y9*2</f>
        <v>0</v>
      </c>
      <c r="AB9" s="17">
        <f t="shared" ref="AB9:AB72" si="5">AA9*2</f>
        <v>0</v>
      </c>
      <c r="AC9" s="43">
        <f t="shared" ref="AC9:AC72" si="6">F9+G9+H9+J9+K9+L9+M9+O9+Q9+R9+S9+T9+V9+W9+X9+Z9+AB9</f>
        <v>0</v>
      </c>
      <c r="AD9" s="32">
        <f t="shared" ref="AD9:AD72" si="7">(AC9/230)*100</f>
        <v>0</v>
      </c>
      <c r="AE9" s="43">
        <f t="shared" ref="AE9:AE72" si="8">(100-AD9)*1.5</f>
        <v>150</v>
      </c>
      <c r="AF9" s="32"/>
      <c r="AG9" s="32"/>
      <c r="AH9" s="32">
        <f t="shared" ref="AH9:AH72" si="9">AE9+AF9+AG9</f>
        <v>150</v>
      </c>
      <c r="AI9" s="32"/>
    </row>
    <row r="10" spans="1:35" s="17" customFormat="1" x14ac:dyDescent="0.25">
      <c r="A10" s="12"/>
      <c r="B10" s="12"/>
      <c r="C10" s="12"/>
      <c r="D10" s="12"/>
      <c r="E10" s="33"/>
      <c r="F10" s="32"/>
      <c r="G10" s="32"/>
      <c r="H10" s="32">
        <f t="shared" si="0"/>
        <v>0</v>
      </c>
      <c r="I10" s="11"/>
      <c r="J10" s="32"/>
      <c r="K10" s="32"/>
      <c r="L10" s="32"/>
      <c r="M10" s="32">
        <f t="shared" si="1"/>
        <v>0</v>
      </c>
      <c r="N10" s="32"/>
      <c r="O10" s="32"/>
      <c r="P10" s="32"/>
      <c r="Q10" s="32">
        <f t="shared" si="2"/>
        <v>0</v>
      </c>
      <c r="R10" s="32"/>
      <c r="S10" s="32"/>
      <c r="T10" s="32">
        <f t="shared" si="3"/>
        <v>0</v>
      </c>
      <c r="U10" s="32"/>
      <c r="V10" s="32"/>
      <c r="W10" s="112"/>
      <c r="Z10" s="112">
        <f t="shared" si="4"/>
        <v>0</v>
      </c>
      <c r="AB10" s="17">
        <f t="shared" si="5"/>
        <v>0</v>
      </c>
      <c r="AC10" s="43">
        <f t="shared" si="6"/>
        <v>0</v>
      </c>
      <c r="AD10" s="32">
        <f t="shared" si="7"/>
        <v>0</v>
      </c>
      <c r="AE10" s="43">
        <f t="shared" si="8"/>
        <v>150</v>
      </c>
      <c r="AF10" s="32"/>
      <c r="AG10" s="32"/>
      <c r="AH10" s="32">
        <f t="shared" si="9"/>
        <v>150</v>
      </c>
      <c r="AI10" s="32"/>
    </row>
    <row r="11" spans="1:35" s="17" customFormat="1" x14ac:dyDescent="0.25">
      <c r="A11" s="79" t="s">
        <v>194</v>
      </c>
      <c r="B11" s="16"/>
      <c r="C11" s="16"/>
      <c r="D11" s="16"/>
      <c r="E11" s="33"/>
      <c r="F11" s="32"/>
      <c r="G11" s="32"/>
      <c r="H11" s="32">
        <f t="shared" si="0"/>
        <v>0</v>
      </c>
      <c r="J11" s="32"/>
      <c r="K11" s="32"/>
      <c r="L11" s="32"/>
      <c r="M11" s="32">
        <f t="shared" si="1"/>
        <v>0</v>
      </c>
      <c r="N11" s="32"/>
      <c r="O11" s="32"/>
      <c r="P11" s="32"/>
      <c r="Q11" s="32">
        <f t="shared" si="2"/>
        <v>0</v>
      </c>
      <c r="R11" s="32"/>
      <c r="S11" s="32"/>
      <c r="T11" s="32">
        <f t="shared" si="3"/>
        <v>0</v>
      </c>
      <c r="U11" s="32"/>
      <c r="V11" s="32"/>
      <c r="W11" s="112"/>
      <c r="Z11" s="112">
        <f t="shared" si="4"/>
        <v>0</v>
      </c>
      <c r="AB11" s="17">
        <f t="shared" si="5"/>
        <v>0</v>
      </c>
      <c r="AC11" s="43">
        <f t="shared" si="6"/>
        <v>0</v>
      </c>
      <c r="AD11" s="32">
        <f t="shared" si="7"/>
        <v>0</v>
      </c>
      <c r="AE11" s="43">
        <f t="shared" si="8"/>
        <v>150</v>
      </c>
      <c r="AF11" s="32"/>
      <c r="AG11" s="32"/>
      <c r="AH11" s="32">
        <f t="shared" si="9"/>
        <v>150</v>
      </c>
      <c r="AI11" s="32"/>
    </row>
    <row r="12" spans="1:35" s="17" customFormat="1" x14ac:dyDescent="0.25">
      <c r="A12" s="126" t="s">
        <v>96</v>
      </c>
      <c r="B12" s="126">
        <v>7148</v>
      </c>
      <c r="C12" s="126" t="s">
        <v>97</v>
      </c>
      <c r="D12" s="126" t="s">
        <v>98</v>
      </c>
      <c r="E12" s="33"/>
      <c r="F12" s="32">
        <v>7</v>
      </c>
      <c r="G12" s="32">
        <v>7</v>
      </c>
      <c r="H12" s="32">
        <f t="shared" si="0"/>
        <v>14</v>
      </c>
      <c r="I12" s="17">
        <v>7</v>
      </c>
      <c r="J12" s="32">
        <v>7.5</v>
      </c>
      <c r="K12" s="32">
        <v>6</v>
      </c>
      <c r="L12" s="32">
        <v>6</v>
      </c>
      <c r="M12" s="32">
        <f t="shared" si="1"/>
        <v>13</v>
      </c>
      <c r="N12" s="32">
        <v>6.5</v>
      </c>
      <c r="O12" s="32">
        <v>6.5</v>
      </c>
      <c r="P12" s="32">
        <v>6</v>
      </c>
      <c r="Q12" s="32">
        <f t="shared" si="2"/>
        <v>12</v>
      </c>
      <c r="R12" s="32">
        <v>7</v>
      </c>
      <c r="S12" s="32">
        <v>5</v>
      </c>
      <c r="T12" s="32">
        <f t="shared" si="3"/>
        <v>16</v>
      </c>
      <c r="U12" s="32">
        <v>8</v>
      </c>
      <c r="V12" s="32">
        <v>7.5</v>
      </c>
      <c r="W12" s="112">
        <v>7</v>
      </c>
      <c r="X12" s="11">
        <v>7</v>
      </c>
      <c r="Y12" s="11">
        <v>6</v>
      </c>
      <c r="Z12" s="112">
        <f t="shared" si="4"/>
        <v>12</v>
      </c>
      <c r="AA12" s="11">
        <v>7</v>
      </c>
      <c r="AB12" s="17">
        <f t="shared" si="5"/>
        <v>14</v>
      </c>
      <c r="AC12" s="43">
        <f t="shared" si="6"/>
        <v>154.5</v>
      </c>
      <c r="AD12" s="32">
        <f t="shared" si="7"/>
        <v>67.173913043478265</v>
      </c>
      <c r="AE12" s="43">
        <f t="shared" si="8"/>
        <v>49.239130434782602</v>
      </c>
      <c r="AF12" s="32"/>
      <c r="AG12" s="32"/>
      <c r="AH12" s="32">
        <f t="shared" si="9"/>
        <v>49.239130434782602</v>
      </c>
      <c r="AI12" s="32"/>
    </row>
    <row r="13" spans="1:35" s="17" customFormat="1" x14ac:dyDescent="0.25">
      <c r="A13" s="12" t="s">
        <v>99</v>
      </c>
      <c r="B13" s="12">
        <v>6659</v>
      </c>
      <c r="C13" s="12" t="s">
        <v>100</v>
      </c>
      <c r="D13" s="12" t="s">
        <v>101</v>
      </c>
      <c r="E13" s="33"/>
      <c r="F13" s="32">
        <v>8</v>
      </c>
      <c r="G13" s="32">
        <v>6.5</v>
      </c>
      <c r="H13" s="32">
        <f t="shared" si="0"/>
        <v>14</v>
      </c>
      <c r="I13" s="17">
        <v>7</v>
      </c>
      <c r="J13" s="32">
        <v>7</v>
      </c>
      <c r="K13" s="32">
        <v>6</v>
      </c>
      <c r="L13" s="32">
        <v>5.5</v>
      </c>
      <c r="M13" s="32">
        <f t="shared" si="1"/>
        <v>12</v>
      </c>
      <c r="N13" s="32">
        <v>6</v>
      </c>
      <c r="O13" s="32">
        <v>6</v>
      </c>
      <c r="P13" s="32">
        <v>7</v>
      </c>
      <c r="Q13" s="32">
        <f t="shared" si="2"/>
        <v>14</v>
      </c>
      <c r="R13" s="32">
        <v>7</v>
      </c>
      <c r="S13" s="32">
        <v>7</v>
      </c>
      <c r="T13" s="32">
        <f t="shared" si="3"/>
        <v>14</v>
      </c>
      <c r="U13" s="32">
        <v>7</v>
      </c>
      <c r="V13" s="32">
        <v>7</v>
      </c>
      <c r="W13" s="112">
        <v>7</v>
      </c>
      <c r="X13" s="11">
        <v>6.5</v>
      </c>
      <c r="Y13" s="11">
        <v>6</v>
      </c>
      <c r="Z13" s="112">
        <f t="shared" si="4"/>
        <v>12</v>
      </c>
      <c r="AA13" s="11">
        <v>7</v>
      </c>
      <c r="AB13" s="17">
        <f t="shared" si="5"/>
        <v>14</v>
      </c>
      <c r="AC13" s="43">
        <f t="shared" si="6"/>
        <v>153.5</v>
      </c>
      <c r="AD13" s="32">
        <f t="shared" si="7"/>
        <v>66.739130434782609</v>
      </c>
      <c r="AE13" s="43">
        <f t="shared" si="8"/>
        <v>49.891304347826086</v>
      </c>
      <c r="AF13" s="32"/>
      <c r="AG13" s="32"/>
      <c r="AH13" s="32"/>
      <c r="AI13" s="32"/>
    </row>
    <row r="14" spans="1:35" s="17" customFormat="1" x14ac:dyDescent="0.25">
      <c r="A14" s="12" t="s">
        <v>17</v>
      </c>
      <c r="B14" s="12">
        <v>6619</v>
      </c>
      <c r="C14" s="12" t="s">
        <v>102</v>
      </c>
      <c r="D14" s="12" t="s">
        <v>103</v>
      </c>
      <c r="E14" s="33"/>
      <c r="F14" s="32">
        <v>8</v>
      </c>
      <c r="G14" s="32">
        <v>7</v>
      </c>
      <c r="H14" s="32">
        <f t="shared" si="0"/>
        <v>15</v>
      </c>
      <c r="I14" s="17">
        <v>7.5</v>
      </c>
      <c r="J14" s="32">
        <v>7.5</v>
      </c>
      <c r="K14" s="32">
        <v>6</v>
      </c>
      <c r="L14" s="32">
        <v>6</v>
      </c>
      <c r="M14" s="32">
        <f t="shared" si="1"/>
        <v>14</v>
      </c>
      <c r="N14" s="32">
        <v>7</v>
      </c>
      <c r="O14" s="32">
        <v>7</v>
      </c>
      <c r="P14" s="32">
        <v>6.5</v>
      </c>
      <c r="Q14" s="32">
        <f t="shared" si="2"/>
        <v>13</v>
      </c>
      <c r="R14" s="32">
        <v>7.5</v>
      </c>
      <c r="S14" s="32">
        <v>5.5</v>
      </c>
      <c r="T14" s="32">
        <f t="shared" si="3"/>
        <v>14</v>
      </c>
      <c r="U14" s="32">
        <v>7</v>
      </c>
      <c r="V14" s="32">
        <v>7</v>
      </c>
      <c r="W14" s="112">
        <v>7.5</v>
      </c>
      <c r="X14" s="11">
        <v>7</v>
      </c>
      <c r="Y14" s="11">
        <v>6</v>
      </c>
      <c r="Z14" s="112">
        <f t="shared" si="4"/>
        <v>12</v>
      </c>
      <c r="AA14" s="11">
        <v>7.5</v>
      </c>
      <c r="AB14" s="17">
        <f t="shared" si="5"/>
        <v>15</v>
      </c>
      <c r="AC14" s="43">
        <f t="shared" si="6"/>
        <v>159</v>
      </c>
      <c r="AD14" s="32">
        <f t="shared" si="7"/>
        <v>69.130434782608702</v>
      </c>
      <c r="AE14" s="43">
        <f t="shared" si="8"/>
        <v>46.304347826086946</v>
      </c>
      <c r="AF14" s="32"/>
      <c r="AG14" s="32"/>
      <c r="AH14" s="32"/>
      <c r="AI14" s="32"/>
    </row>
    <row r="15" spans="1:35" s="17" customFormat="1" x14ac:dyDescent="0.25">
      <c r="A15" s="12"/>
      <c r="B15" s="12"/>
      <c r="C15" s="12"/>
      <c r="D15" s="12"/>
      <c r="E15" s="32"/>
      <c r="F15" s="32"/>
      <c r="G15" s="32"/>
      <c r="H15" s="32">
        <f t="shared" si="0"/>
        <v>0</v>
      </c>
      <c r="J15" s="32"/>
      <c r="K15" s="32"/>
      <c r="L15" s="32"/>
      <c r="M15" s="32">
        <f t="shared" si="1"/>
        <v>0</v>
      </c>
      <c r="N15" s="32"/>
      <c r="O15" s="32"/>
      <c r="P15" s="32"/>
      <c r="Q15" s="32">
        <f t="shared" si="2"/>
        <v>0</v>
      </c>
      <c r="R15" s="32"/>
      <c r="S15" s="32"/>
      <c r="T15" s="32">
        <f t="shared" si="3"/>
        <v>0</v>
      </c>
      <c r="U15" s="32"/>
      <c r="V15" s="32"/>
      <c r="W15" s="112"/>
      <c r="Z15" s="112">
        <f t="shared" si="4"/>
        <v>0</v>
      </c>
      <c r="AC15" s="43">
        <f t="shared" si="6"/>
        <v>0</v>
      </c>
      <c r="AD15" s="32">
        <f t="shared" si="7"/>
        <v>0</v>
      </c>
      <c r="AE15" s="43">
        <f t="shared" si="8"/>
        <v>150</v>
      </c>
      <c r="AF15" s="32"/>
      <c r="AG15" s="32"/>
      <c r="AH15" s="32"/>
      <c r="AI15" s="32"/>
    </row>
    <row r="16" spans="1:35" s="17" customFormat="1" x14ac:dyDescent="0.25">
      <c r="A16" s="79"/>
      <c r="B16" s="16"/>
      <c r="C16" s="16"/>
      <c r="D16" s="16"/>
      <c r="E16" s="33"/>
      <c r="F16" s="32"/>
      <c r="G16" s="32"/>
      <c r="H16" s="32">
        <f t="shared" si="0"/>
        <v>0</v>
      </c>
      <c r="J16" s="32"/>
      <c r="K16" s="32"/>
      <c r="L16" s="32"/>
      <c r="M16" s="32">
        <f t="shared" si="1"/>
        <v>0</v>
      </c>
      <c r="N16" s="32"/>
      <c r="O16" s="32"/>
      <c r="P16" s="32"/>
      <c r="Q16" s="32">
        <f t="shared" si="2"/>
        <v>0</v>
      </c>
      <c r="R16" s="32"/>
      <c r="S16" s="32"/>
      <c r="T16" s="32">
        <f t="shared" si="3"/>
        <v>0</v>
      </c>
      <c r="U16" s="32"/>
      <c r="V16" s="32"/>
      <c r="W16" s="112"/>
      <c r="Z16" s="112">
        <f t="shared" si="4"/>
        <v>0</v>
      </c>
      <c r="AB16" s="17">
        <f t="shared" si="5"/>
        <v>0</v>
      </c>
      <c r="AC16" s="43">
        <f t="shared" si="6"/>
        <v>0</v>
      </c>
      <c r="AD16" s="32">
        <f t="shared" si="7"/>
        <v>0</v>
      </c>
      <c r="AE16" s="43">
        <f t="shared" si="8"/>
        <v>150</v>
      </c>
      <c r="AF16" s="32"/>
      <c r="AG16" s="32"/>
      <c r="AH16" s="32">
        <f t="shared" si="9"/>
        <v>150</v>
      </c>
      <c r="AI16" s="32"/>
    </row>
    <row r="17" spans="1:35" s="17" customFormat="1" x14ac:dyDescent="0.25">
      <c r="A17" s="55" t="s">
        <v>193</v>
      </c>
      <c r="B17" s="12"/>
      <c r="C17" s="12"/>
      <c r="D17" s="12"/>
      <c r="F17" s="32"/>
      <c r="G17" s="32"/>
      <c r="H17" s="32">
        <f t="shared" si="0"/>
        <v>0</v>
      </c>
      <c r="J17" s="32"/>
      <c r="K17" s="32"/>
      <c r="L17" s="32"/>
      <c r="M17" s="32">
        <f t="shared" si="1"/>
        <v>0</v>
      </c>
      <c r="N17" s="32"/>
      <c r="O17" s="32"/>
      <c r="P17" s="32"/>
      <c r="Q17" s="32">
        <f t="shared" si="2"/>
        <v>0</v>
      </c>
      <c r="R17" s="32"/>
      <c r="S17" s="32"/>
      <c r="T17" s="32">
        <f t="shared" si="3"/>
        <v>0</v>
      </c>
      <c r="U17" s="32"/>
      <c r="V17" s="32"/>
      <c r="W17" s="112"/>
      <c r="Z17" s="112">
        <f t="shared" si="4"/>
        <v>0</v>
      </c>
      <c r="AB17" s="17">
        <f t="shared" si="5"/>
        <v>0</v>
      </c>
      <c r="AC17" s="43">
        <f t="shared" si="6"/>
        <v>0</v>
      </c>
      <c r="AD17" s="32">
        <f t="shared" si="7"/>
        <v>0</v>
      </c>
      <c r="AE17" s="43">
        <f t="shared" si="8"/>
        <v>150</v>
      </c>
      <c r="AF17" s="32"/>
      <c r="AG17" s="32"/>
      <c r="AH17" s="32">
        <f t="shared" si="9"/>
        <v>150</v>
      </c>
      <c r="AI17" s="32"/>
    </row>
    <row r="18" spans="1:35" s="16" customFormat="1" x14ac:dyDescent="0.25">
      <c r="A18" s="13" t="s">
        <v>83</v>
      </c>
      <c r="B18" s="13">
        <v>7075</v>
      </c>
      <c r="C18" s="13" t="s">
        <v>84</v>
      </c>
      <c r="D18" s="13" t="s">
        <v>81</v>
      </c>
      <c r="F18" s="11">
        <v>6.5</v>
      </c>
      <c r="G18" s="11">
        <v>6.5</v>
      </c>
      <c r="H18" s="32">
        <f t="shared" si="0"/>
        <v>14</v>
      </c>
      <c r="I18" s="16">
        <v>7</v>
      </c>
      <c r="J18" s="11">
        <v>7</v>
      </c>
      <c r="K18" s="11">
        <v>4</v>
      </c>
      <c r="L18" s="11">
        <v>6.5</v>
      </c>
      <c r="M18" s="32">
        <f t="shared" si="1"/>
        <v>14</v>
      </c>
      <c r="N18" s="11">
        <v>7</v>
      </c>
      <c r="O18" s="11">
        <v>7</v>
      </c>
      <c r="P18" s="11">
        <v>6.5</v>
      </c>
      <c r="Q18" s="32">
        <f t="shared" si="2"/>
        <v>13</v>
      </c>
      <c r="R18" s="11">
        <v>6</v>
      </c>
      <c r="S18" s="11">
        <v>2</v>
      </c>
      <c r="T18" s="32">
        <f t="shared" si="3"/>
        <v>14</v>
      </c>
      <c r="U18" s="11">
        <v>7</v>
      </c>
      <c r="V18" s="11">
        <v>6.5</v>
      </c>
      <c r="W18" s="125">
        <v>7</v>
      </c>
      <c r="X18" s="11">
        <v>6.5</v>
      </c>
      <c r="Y18" s="11">
        <v>5.5</v>
      </c>
      <c r="Z18" s="112">
        <f t="shared" si="4"/>
        <v>11</v>
      </c>
      <c r="AA18" s="11">
        <v>6</v>
      </c>
      <c r="AB18" s="16">
        <f t="shared" si="5"/>
        <v>12</v>
      </c>
      <c r="AC18" s="54">
        <f t="shared" si="6"/>
        <v>143.5</v>
      </c>
      <c r="AD18" s="11">
        <f t="shared" si="7"/>
        <v>62.391304347826079</v>
      </c>
      <c r="AE18" s="54">
        <f t="shared" si="8"/>
        <v>56.413043478260882</v>
      </c>
      <c r="AF18" s="11"/>
      <c r="AG18" s="11"/>
      <c r="AH18" s="11">
        <f t="shared" si="9"/>
        <v>56.413043478260882</v>
      </c>
      <c r="AI18" s="11"/>
    </row>
    <row r="19" spans="1:35" s="17" customFormat="1" x14ac:dyDescent="0.25">
      <c r="A19" s="12" t="s">
        <v>19</v>
      </c>
      <c r="B19" s="12">
        <v>4743</v>
      </c>
      <c r="C19" s="12" t="s">
        <v>85</v>
      </c>
      <c r="D19" s="12"/>
      <c r="F19" s="32">
        <v>6.5</v>
      </c>
      <c r="G19" s="32">
        <v>7</v>
      </c>
      <c r="H19" s="32">
        <f t="shared" si="0"/>
        <v>13</v>
      </c>
      <c r="I19" s="17">
        <v>6.5</v>
      </c>
      <c r="J19" s="32">
        <v>7</v>
      </c>
      <c r="K19" s="32">
        <v>8</v>
      </c>
      <c r="L19" s="32">
        <v>6</v>
      </c>
      <c r="M19" s="32">
        <f t="shared" si="1"/>
        <v>13</v>
      </c>
      <c r="N19" s="32">
        <v>6.5</v>
      </c>
      <c r="O19" s="32">
        <v>7</v>
      </c>
      <c r="P19" s="32">
        <v>7</v>
      </c>
      <c r="Q19" s="32">
        <f t="shared" si="2"/>
        <v>14</v>
      </c>
      <c r="R19" s="32">
        <v>7</v>
      </c>
      <c r="S19" s="32">
        <v>7</v>
      </c>
      <c r="T19" s="32">
        <f t="shared" si="3"/>
        <v>14</v>
      </c>
      <c r="U19" s="32">
        <v>7</v>
      </c>
      <c r="V19" s="32">
        <v>7</v>
      </c>
      <c r="W19" s="112">
        <v>7</v>
      </c>
      <c r="X19" s="11">
        <v>6.5</v>
      </c>
      <c r="Y19" s="11">
        <v>6.5</v>
      </c>
      <c r="Z19" s="112">
        <f t="shared" si="4"/>
        <v>13</v>
      </c>
      <c r="AA19" s="11">
        <v>7.5</v>
      </c>
      <c r="AB19" s="17">
        <f t="shared" si="5"/>
        <v>15</v>
      </c>
      <c r="AC19" s="43">
        <f t="shared" si="6"/>
        <v>158</v>
      </c>
      <c r="AD19" s="32">
        <f t="shared" si="7"/>
        <v>68.695652173913047</v>
      </c>
      <c r="AE19" s="43">
        <f t="shared" si="8"/>
        <v>46.95652173913043</v>
      </c>
      <c r="AF19" s="32"/>
      <c r="AG19" s="32"/>
      <c r="AH19" s="32">
        <f t="shared" si="9"/>
        <v>46.95652173913043</v>
      </c>
      <c r="AI19" s="32"/>
    </row>
    <row r="20" spans="1:35" s="17" customFormat="1" x14ac:dyDescent="0.25">
      <c r="A20" s="12" t="s">
        <v>86</v>
      </c>
      <c r="B20" s="12">
        <v>6925</v>
      </c>
      <c r="C20" s="12" t="s">
        <v>87</v>
      </c>
      <c r="D20" s="12" t="s">
        <v>88</v>
      </c>
      <c r="F20" s="32">
        <v>7</v>
      </c>
      <c r="G20" s="32">
        <v>6.5</v>
      </c>
      <c r="H20" s="32">
        <f t="shared" si="0"/>
        <v>12</v>
      </c>
      <c r="I20" s="17">
        <v>6</v>
      </c>
      <c r="J20" s="32">
        <v>7</v>
      </c>
      <c r="K20" s="32">
        <v>6</v>
      </c>
      <c r="L20" s="32">
        <v>6.5</v>
      </c>
      <c r="M20" s="32">
        <f t="shared" si="1"/>
        <v>12</v>
      </c>
      <c r="N20" s="32">
        <v>6</v>
      </c>
      <c r="O20" s="32">
        <v>6.5</v>
      </c>
      <c r="P20" s="32">
        <v>7</v>
      </c>
      <c r="Q20" s="32">
        <f t="shared" si="2"/>
        <v>14</v>
      </c>
      <c r="R20" s="32">
        <v>6.5</v>
      </c>
      <c r="S20" s="32">
        <v>6.5</v>
      </c>
      <c r="T20" s="32">
        <f t="shared" si="3"/>
        <v>13</v>
      </c>
      <c r="U20" s="32">
        <v>6.5</v>
      </c>
      <c r="V20" s="32">
        <v>6</v>
      </c>
      <c r="W20" s="112">
        <v>6.5</v>
      </c>
      <c r="X20" s="11">
        <v>6.5</v>
      </c>
      <c r="Y20" s="11">
        <v>6</v>
      </c>
      <c r="Z20" s="112">
        <f t="shared" si="4"/>
        <v>12</v>
      </c>
      <c r="AA20" s="11">
        <v>6</v>
      </c>
      <c r="AB20" s="17">
        <f t="shared" si="5"/>
        <v>12</v>
      </c>
      <c r="AC20" s="43">
        <f t="shared" si="6"/>
        <v>146.5</v>
      </c>
      <c r="AD20" s="32">
        <f t="shared" si="7"/>
        <v>63.695652173913039</v>
      </c>
      <c r="AE20" s="43">
        <f t="shared" si="8"/>
        <v>54.456521739130437</v>
      </c>
      <c r="AF20" s="32"/>
      <c r="AG20" s="32"/>
      <c r="AH20" s="32">
        <f t="shared" si="9"/>
        <v>54.456521739130437</v>
      </c>
      <c r="AI20" s="32"/>
    </row>
    <row r="21" spans="1:35" s="17" customFormat="1" x14ac:dyDescent="0.25">
      <c r="A21" s="12" t="s">
        <v>89</v>
      </c>
      <c r="B21" s="12">
        <v>7115</v>
      </c>
      <c r="C21" s="12" t="s">
        <v>90</v>
      </c>
      <c r="D21" s="12" t="s">
        <v>91</v>
      </c>
      <c r="F21" s="32">
        <v>5.5</v>
      </c>
      <c r="G21" s="32">
        <v>6.5</v>
      </c>
      <c r="H21" s="32">
        <f t="shared" si="0"/>
        <v>14</v>
      </c>
      <c r="I21" s="17">
        <v>7</v>
      </c>
      <c r="J21" s="32">
        <v>5</v>
      </c>
      <c r="K21" s="32">
        <v>5.5</v>
      </c>
      <c r="L21" s="32">
        <v>6</v>
      </c>
      <c r="M21" s="32">
        <f t="shared" si="1"/>
        <v>13</v>
      </c>
      <c r="N21" s="32">
        <v>6.5</v>
      </c>
      <c r="O21" s="32">
        <v>6.5</v>
      </c>
      <c r="P21" s="32">
        <v>7</v>
      </c>
      <c r="Q21" s="32">
        <f t="shared" si="2"/>
        <v>14</v>
      </c>
      <c r="R21" s="32">
        <v>6.5</v>
      </c>
      <c r="S21" s="32">
        <v>6.5</v>
      </c>
      <c r="T21" s="32">
        <f t="shared" si="3"/>
        <v>11</v>
      </c>
      <c r="U21" s="32">
        <v>5.5</v>
      </c>
      <c r="V21" s="32">
        <v>6</v>
      </c>
      <c r="W21" s="112">
        <v>6.5</v>
      </c>
      <c r="X21" s="11">
        <v>6.5</v>
      </c>
      <c r="Y21" s="11">
        <v>5.5</v>
      </c>
      <c r="Z21" s="112">
        <f t="shared" si="4"/>
        <v>11</v>
      </c>
      <c r="AA21" s="11">
        <v>7</v>
      </c>
      <c r="AB21" s="17">
        <f t="shared" si="5"/>
        <v>14</v>
      </c>
      <c r="AC21" s="43">
        <f t="shared" si="6"/>
        <v>144</v>
      </c>
      <c r="AD21" s="32">
        <f t="shared" si="7"/>
        <v>62.608695652173921</v>
      </c>
      <c r="AE21" s="43">
        <f t="shared" si="8"/>
        <v>56.086956521739118</v>
      </c>
      <c r="AF21" s="32"/>
      <c r="AG21" s="32"/>
      <c r="AH21" s="32">
        <f t="shared" si="9"/>
        <v>56.086956521739118</v>
      </c>
      <c r="AI21" s="32"/>
    </row>
    <row r="22" spans="1:35" s="17" customFormat="1" x14ac:dyDescent="0.25">
      <c r="A22" s="12" t="s">
        <v>20</v>
      </c>
      <c r="B22" s="12">
        <v>7178</v>
      </c>
      <c r="C22" s="12" t="s">
        <v>92</v>
      </c>
      <c r="D22" s="12" t="s">
        <v>21</v>
      </c>
      <c r="E22" s="33"/>
      <c r="F22" s="32">
        <v>5</v>
      </c>
      <c r="G22" s="32">
        <v>6.5</v>
      </c>
      <c r="H22" s="32">
        <f t="shared" si="0"/>
        <v>11</v>
      </c>
      <c r="I22" s="17">
        <v>5.5</v>
      </c>
      <c r="J22" s="32">
        <v>6</v>
      </c>
      <c r="K22" s="32">
        <v>6.5</v>
      </c>
      <c r="L22" s="32">
        <v>6.5</v>
      </c>
      <c r="M22" s="32">
        <f t="shared" si="1"/>
        <v>13</v>
      </c>
      <c r="N22" s="32">
        <v>6.5</v>
      </c>
      <c r="O22" s="32">
        <v>6.5</v>
      </c>
      <c r="P22" s="32">
        <v>6</v>
      </c>
      <c r="Q22" s="32">
        <f t="shared" si="2"/>
        <v>12</v>
      </c>
      <c r="R22" s="32">
        <v>7</v>
      </c>
      <c r="S22" s="32">
        <v>7</v>
      </c>
      <c r="T22" s="32">
        <f t="shared" si="3"/>
        <v>14</v>
      </c>
      <c r="U22" s="32">
        <v>7</v>
      </c>
      <c r="V22" s="32">
        <v>6</v>
      </c>
      <c r="W22" s="112">
        <v>6</v>
      </c>
      <c r="X22" s="11">
        <v>6.5</v>
      </c>
      <c r="Y22" s="11">
        <v>6</v>
      </c>
      <c r="Z22" s="112">
        <f t="shared" si="4"/>
        <v>12</v>
      </c>
      <c r="AA22" s="11">
        <v>6.5</v>
      </c>
      <c r="AB22" s="17">
        <f t="shared" si="5"/>
        <v>13</v>
      </c>
      <c r="AC22" s="43">
        <f t="shared" si="6"/>
        <v>144.5</v>
      </c>
      <c r="AD22" s="32">
        <f t="shared" si="7"/>
        <v>62.826086956521742</v>
      </c>
      <c r="AE22" s="43">
        <f t="shared" si="8"/>
        <v>55.760869565217391</v>
      </c>
      <c r="AF22" s="32"/>
      <c r="AG22" s="32"/>
      <c r="AH22" s="32">
        <f t="shared" si="9"/>
        <v>55.760869565217391</v>
      </c>
      <c r="AI22" s="32"/>
    </row>
    <row r="23" spans="1:35" s="17" customFormat="1" x14ac:dyDescent="0.25">
      <c r="A23" s="12" t="s">
        <v>83</v>
      </c>
      <c r="B23" s="12"/>
      <c r="C23" s="12" t="s">
        <v>93</v>
      </c>
      <c r="D23" s="12" t="s">
        <v>94</v>
      </c>
      <c r="E23" s="33"/>
      <c r="F23" s="32">
        <v>6</v>
      </c>
      <c r="G23" s="32">
        <v>7</v>
      </c>
      <c r="H23" s="32">
        <f t="shared" si="0"/>
        <v>12</v>
      </c>
      <c r="I23" s="16">
        <v>6</v>
      </c>
      <c r="J23" s="32">
        <v>7</v>
      </c>
      <c r="K23" s="32">
        <v>6</v>
      </c>
      <c r="L23" s="32">
        <v>6</v>
      </c>
      <c r="M23" s="32">
        <f t="shared" si="1"/>
        <v>14</v>
      </c>
      <c r="N23" s="32">
        <v>7</v>
      </c>
      <c r="O23" s="32">
        <v>6</v>
      </c>
      <c r="P23" s="32">
        <v>6.5</v>
      </c>
      <c r="Q23" s="32">
        <f t="shared" si="2"/>
        <v>13</v>
      </c>
      <c r="R23" s="32">
        <v>5</v>
      </c>
      <c r="S23" s="32">
        <v>5</v>
      </c>
      <c r="T23" s="32">
        <f t="shared" si="3"/>
        <v>13</v>
      </c>
      <c r="U23" s="32">
        <v>6.5</v>
      </c>
      <c r="V23" s="32">
        <v>7</v>
      </c>
      <c r="W23" s="112">
        <v>6</v>
      </c>
      <c r="X23" s="11">
        <v>6</v>
      </c>
      <c r="Y23" s="11">
        <v>5.5</v>
      </c>
      <c r="Z23" s="112">
        <f t="shared" si="4"/>
        <v>11</v>
      </c>
      <c r="AA23" s="11">
        <v>6</v>
      </c>
      <c r="AB23" s="17">
        <f t="shared" si="5"/>
        <v>12</v>
      </c>
      <c r="AC23" s="43">
        <f t="shared" si="6"/>
        <v>142</v>
      </c>
      <c r="AD23" s="32">
        <f t="shared" si="7"/>
        <v>61.739130434782609</v>
      </c>
      <c r="AE23" s="43">
        <f t="shared" si="8"/>
        <v>57.391304347826086</v>
      </c>
      <c r="AF23" s="32"/>
      <c r="AG23" s="32"/>
      <c r="AH23" s="32">
        <f t="shared" si="9"/>
        <v>57.391304347826086</v>
      </c>
      <c r="AI23" s="32"/>
    </row>
    <row r="24" spans="1:35" s="17" customFormat="1" x14ac:dyDescent="0.25">
      <c r="A24" s="12"/>
      <c r="B24" s="12"/>
      <c r="C24" s="12"/>
      <c r="D24" s="12"/>
      <c r="E24" s="33"/>
      <c r="F24" s="32"/>
      <c r="G24" s="32"/>
      <c r="H24" s="32">
        <f t="shared" si="0"/>
        <v>0</v>
      </c>
      <c r="J24" s="32"/>
      <c r="K24" s="32"/>
      <c r="L24" s="32"/>
      <c r="M24" s="32">
        <f t="shared" si="1"/>
        <v>0</v>
      </c>
      <c r="N24" s="32"/>
      <c r="O24" s="32"/>
      <c r="P24" s="32"/>
      <c r="Q24" s="32">
        <f t="shared" si="2"/>
        <v>0</v>
      </c>
      <c r="R24" s="32"/>
      <c r="S24" s="32"/>
      <c r="T24" s="32">
        <f t="shared" si="3"/>
        <v>0</v>
      </c>
      <c r="U24" s="32"/>
      <c r="V24" s="32"/>
      <c r="W24" s="112"/>
      <c r="Z24" s="112">
        <f t="shared" si="4"/>
        <v>0</v>
      </c>
      <c r="AC24" s="43">
        <f t="shared" si="6"/>
        <v>0</v>
      </c>
      <c r="AD24" s="32">
        <f t="shared" si="7"/>
        <v>0</v>
      </c>
      <c r="AE24" s="43"/>
      <c r="AF24" s="32"/>
      <c r="AG24" s="32"/>
      <c r="AH24" s="32"/>
      <c r="AI24" s="32"/>
    </row>
    <row r="25" spans="1:35" s="17" customFormat="1" x14ac:dyDescent="0.25">
      <c r="A25" s="12"/>
      <c r="B25" s="12"/>
      <c r="C25" s="12"/>
      <c r="D25" s="12"/>
      <c r="E25" s="33"/>
      <c r="F25" s="32"/>
      <c r="G25" s="32"/>
      <c r="H25" s="32">
        <f t="shared" si="0"/>
        <v>0</v>
      </c>
      <c r="J25" s="32"/>
      <c r="K25" s="32"/>
      <c r="L25" s="32"/>
      <c r="M25" s="32">
        <f t="shared" si="1"/>
        <v>0</v>
      </c>
      <c r="N25" s="32"/>
      <c r="O25" s="32"/>
      <c r="P25" s="32"/>
      <c r="Q25" s="32">
        <f t="shared" si="2"/>
        <v>0</v>
      </c>
      <c r="R25" s="32"/>
      <c r="S25" s="32"/>
      <c r="T25" s="32">
        <f t="shared" si="3"/>
        <v>0</v>
      </c>
      <c r="U25" s="32"/>
      <c r="V25" s="32"/>
      <c r="W25" s="112"/>
      <c r="Z25" s="112">
        <f t="shared" si="4"/>
        <v>0</v>
      </c>
      <c r="AB25" s="17">
        <f t="shared" si="5"/>
        <v>0</v>
      </c>
      <c r="AC25" s="43">
        <f t="shared" si="6"/>
        <v>0</v>
      </c>
      <c r="AD25" s="32">
        <f t="shared" si="7"/>
        <v>0</v>
      </c>
      <c r="AE25" s="43">
        <f t="shared" si="8"/>
        <v>150</v>
      </c>
      <c r="AF25" s="32"/>
      <c r="AG25" s="32"/>
      <c r="AH25" s="32">
        <f t="shared" si="9"/>
        <v>150</v>
      </c>
      <c r="AI25" s="32"/>
    </row>
    <row r="26" spans="1:35" s="129" customFormat="1" x14ac:dyDescent="0.25">
      <c r="A26" s="79" t="s">
        <v>195</v>
      </c>
      <c r="B26" s="79"/>
      <c r="C26" s="79"/>
      <c r="D26" s="79"/>
      <c r="E26" s="127"/>
      <c r="F26" s="128"/>
      <c r="G26" s="128"/>
      <c r="H26" s="32">
        <f t="shared" si="0"/>
        <v>0</v>
      </c>
      <c r="J26" s="128"/>
      <c r="K26" s="128"/>
      <c r="L26" s="128"/>
      <c r="M26" s="32">
        <f t="shared" si="1"/>
        <v>0</v>
      </c>
      <c r="N26" s="128"/>
      <c r="O26" s="128"/>
      <c r="P26" s="128"/>
      <c r="Q26" s="32">
        <f t="shared" si="2"/>
        <v>0</v>
      </c>
      <c r="R26" s="128"/>
      <c r="S26" s="128"/>
      <c r="T26" s="32">
        <f t="shared" si="3"/>
        <v>0</v>
      </c>
      <c r="U26" s="128"/>
      <c r="V26" s="128"/>
      <c r="W26" s="132"/>
      <c r="Z26" s="112">
        <f t="shared" si="4"/>
        <v>0</v>
      </c>
      <c r="AB26" s="129">
        <f t="shared" si="5"/>
        <v>0</v>
      </c>
      <c r="AC26" s="43">
        <f t="shared" si="6"/>
        <v>0</v>
      </c>
      <c r="AD26" s="32">
        <f t="shared" si="7"/>
        <v>0</v>
      </c>
      <c r="AE26" s="130">
        <f t="shared" si="8"/>
        <v>150</v>
      </c>
      <c r="AF26" s="128"/>
      <c r="AG26" s="128"/>
      <c r="AH26" s="128">
        <f t="shared" si="9"/>
        <v>150</v>
      </c>
      <c r="AI26" s="128"/>
    </row>
    <row r="27" spans="1:35" s="141" customFormat="1" x14ac:dyDescent="0.25">
      <c r="A27" s="138" t="s">
        <v>70</v>
      </c>
      <c r="B27" s="138">
        <v>7092</v>
      </c>
      <c r="C27" s="138" t="s">
        <v>71</v>
      </c>
      <c r="D27" s="138" t="s">
        <v>72</v>
      </c>
      <c r="E27" s="139"/>
      <c r="F27" s="140">
        <v>6.5</v>
      </c>
      <c r="G27" s="140">
        <v>6.5</v>
      </c>
      <c r="H27" s="140">
        <f t="shared" si="0"/>
        <v>13</v>
      </c>
      <c r="I27" s="141">
        <v>6.5</v>
      </c>
      <c r="J27" s="140">
        <v>6</v>
      </c>
      <c r="K27" s="140">
        <v>6</v>
      </c>
      <c r="L27" s="140">
        <v>6.5</v>
      </c>
      <c r="M27" s="140">
        <f t="shared" si="1"/>
        <v>14</v>
      </c>
      <c r="N27" s="140">
        <v>7</v>
      </c>
      <c r="O27" s="140">
        <v>6</v>
      </c>
      <c r="P27" s="140">
        <v>6</v>
      </c>
      <c r="Q27" s="140">
        <f t="shared" si="2"/>
        <v>12</v>
      </c>
      <c r="R27" s="140">
        <v>7</v>
      </c>
      <c r="S27" s="140">
        <v>6.5</v>
      </c>
      <c r="T27" s="140">
        <f t="shared" si="3"/>
        <v>14</v>
      </c>
      <c r="U27" s="140">
        <v>7</v>
      </c>
      <c r="V27" s="140">
        <v>7</v>
      </c>
      <c r="W27" s="142">
        <v>6.5</v>
      </c>
      <c r="X27" s="140">
        <v>6</v>
      </c>
      <c r="Y27" s="140">
        <v>6.5</v>
      </c>
      <c r="Z27" s="142">
        <f t="shared" si="4"/>
        <v>13</v>
      </c>
      <c r="AA27" s="140">
        <v>6.5</v>
      </c>
      <c r="AB27" s="141">
        <f t="shared" si="5"/>
        <v>13</v>
      </c>
      <c r="AC27" s="143">
        <f t="shared" si="6"/>
        <v>149.5</v>
      </c>
      <c r="AD27" s="140">
        <f t="shared" si="7"/>
        <v>65</v>
      </c>
      <c r="AE27" s="143">
        <f t="shared" si="8"/>
        <v>52.5</v>
      </c>
      <c r="AF27" s="140"/>
      <c r="AG27" s="140"/>
      <c r="AH27" s="140">
        <f t="shared" si="9"/>
        <v>52.5</v>
      </c>
      <c r="AI27" s="140"/>
    </row>
    <row r="28" spans="1:35" s="17" customFormat="1" x14ac:dyDescent="0.25">
      <c r="A28" s="12" t="s">
        <v>35</v>
      </c>
      <c r="B28" s="12">
        <v>6506</v>
      </c>
      <c r="C28" s="12" t="s">
        <v>73</v>
      </c>
      <c r="D28" s="12" t="s">
        <v>74</v>
      </c>
      <c r="E28" s="33"/>
      <c r="F28" s="32">
        <v>5.5</v>
      </c>
      <c r="G28" s="32">
        <v>6.5</v>
      </c>
      <c r="H28" s="32">
        <f t="shared" si="0"/>
        <v>14</v>
      </c>
      <c r="I28" s="17">
        <v>7</v>
      </c>
      <c r="J28" s="32">
        <v>6.5</v>
      </c>
      <c r="K28" s="32">
        <v>6</v>
      </c>
      <c r="L28" s="32">
        <v>7</v>
      </c>
      <c r="M28" s="32">
        <f t="shared" si="1"/>
        <v>12</v>
      </c>
      <c r="N28" s="32">
        <v>6</v>
      </c>
      <c r="O28" s="32">
        <v>6</v>
      </c>
      <c r="P28" s="32">
        <v>6</v>
      </c>
      <c r="Q28" s="32">
        <f t="shared" si="2"/>
        <v>12</v>
      </c>
      <c r="R28" s="32">
        <v>6</v>
      </c>
      <c r="S28" s="32">
        <v>6</v>
      </c>
      <c r="T28" s="32">
        <f t="shared" si="3"/>
        <v>12</v>
      </c>
      <c r="U28" s="32">
        <v>6</v>
      </c>
      <c r="V28" s="32">
        <v>5.5</v>
      </c>
      <c r="W28" s="112">
        <v>6</v>
      </c>
      <c r="X28" s="11">
        <v>6</v>
      </c>
      <c r="Y28" s="11">
        <v>5.5</v>
      </c>
      <c r="Z28" s="112">
        <f t="shared" si="4"/>
        <v>11</v>
      </c>
      <c r="AA28" s="11">
        <v>6</v>
      </c>
      <c r="AB28" s="17">
        <f t="shared" si="5"/>
        <v>12</v>
      </c>
      <c r="AC28" s="43">
        <f t="shared" si="6"/>
        <v>140</v>
      </c>
      <c r="AD28" s="32">
        <f t="shared" si="7"/>
        <v>60.869565217391312</v>
      </c>
      <c r="AE28" s="43">
        <f t="shared" si="8"/>
        <v>58.695652173913032</v>
      </c>
      <c r="AF28" s="32"/>
      <c r="AG28" s="32"/>
      <c r="AH28" s="32">
        <f t="shared" si="9"/>
        <v>58.695652173913032</v>
      </c>
      <c r="AI28" s="32"/>
    </row>
    <row r="29" spans="1:35" s="17" customFormat="1" x14ac:dyDescent="0.25">
      <c r="A29" s="12" t="s">
        <v>36</v>
      </c>
      <c r="B29" s="12">
        <v>6714</v>
      </c>
      <c r="C29" s="12" t="s">
        <v>75</v>
      </c>
      <c r="D29" s="12" t="s">
        <v>76</v>
      </c>
      <c r="E29" s="33"/>
      <c r="F29" s="32">
        <v>6.5</v>
      </c>
      <c r="G29" s="32">
        <v>7</v>
      </c>
      <c r="H29" s="32">
        <f t="shared" si="0"/>
        <v>16</v>
      </c>
      <c r="I29" s="17">
        <v>8</v>
      </c>
      <c r="J29" s="32">
        <v>7</v>
      </c>
      <c r="K29" s="32">
        <v>7</v>
      </c>
      <c r="L29" s="32">
        <v>7</v>
      </c>
      <c r="M29" s="32">
        <f t="shared" si="1"/>
        <v>14</v>
      </c>
      <c r="N29" s="32">
        <v>7</v>
      </c>
      <c r="O29" s="32">
        <v>6.5</v>
      </c>
      <c r="P29" s="32">
        <v>7</v>
      </c>
      <c r="Q29" s="32">
        <f t="shared" si="2"/>
        <v>14</v>
      </c>
      <c r="R29" s="32">
        <v>7</v>
      </c>
      <c r="S29" s="32">
        <v>5</v>
      </c>
      <c r="T29" s="32">
        <f t="shared" si="3"/>
        <v>13</v>
      </c>
      <c r="U29" s="32">
        <v>6.5</v>
      </c>
      <c r="V29" s="32">
        <v>9</v>
      </c>
      <c r="W29" s="112">
        <v>7</v>
      </c>
      <c r="X29" s="11">
        <v>6.5</v>
      </c>
      <c r="Y29" s="11">
        <v>6.5</v>
      </c>
      <c r="Z29" s="112">
        <f t="shared" si="4"/>
        <v>13</v>
      </c>
      <c r="AA29" s="11">
        <v>6.5</v>
      </c>
      <c r="AB29" s="17">
        <f t="shared" si="5"/>
        <v>13</v>
      </c>
      <c r="AC29" s="43">
        <f t="shared" si="6"/>
        <v>158.5</v>
      </c>
      <c r="AD29" s="32">
        <f t="shared" si="7"/>
        <v>68.913043478260875</v>
      </c>
      <c r="AE29" s="43">
        <f t="shared" si="8"/>
        <v>46.630434782608688</v>
      </c>
      <c r="AF29" s="32"/>
      <c r="AG29" s="32"/>
      <c r="AH29" s="32">
        <f t="shared" si="9"/>
        <v>46.630434782608688</v>
      </c>
      <c r="AI29" s="32"/>
    </row>
    <row r="30" spans="1:35" s="17" customFormat="1" x14ac:dyDescent="0.25">
      <c r="A30" s="12" t="s">
        <v>77</v>
      </c>
      <c r="B30" s="12">
        <v>7212</v>
      </c>
      <c r="C30" s="12" t="s">
        <v>78</v>
      </c>
      <c r="D30" s="12" t="s">
        <v>79</v>
      </c>
      <c r="E30" s="33"/>
      <c r="F30" s="32">
        <v>6.5</v>
      </c>
      <c r="G30" s="32">
        <v>7</v>
      </c>
      <c r="H30" s="32">
        <f t="shared" si="0"/>
        <v>14</v>
      </c>
      <c r="I30" s="16">
        <v>7</v>
      </c>
      <c r="J30" s="32">
        <v>8</v>
      </c>
      <c r="K30" s="32">
        <v>8</v>
      </c>
      <c r="L30" s="32">
        <v>7</v>
      </c>
      <c r="M30" s="32">
        <f t="shared" si="1"/>
        <v>14</v>
      </c>
      <c r="N30" s="32">
        <v>7</v>
      </c>
      <c r="O30" s="32">
        <v>7</v>
      </c>
      <c r="P30" s="32">
        <v>7</v>
      </c>
      <c r="Q30" s="32">
        <f t="shared" si="2"/>
        <v>14</v>
      </c>
      <c r="R30" s="32">
        <v>7</v>
      </c>
      <c r="S30" s="32">
        <v>8</v>
      </c>
      <c r="T30" s="32">
        <f t="shared" si="3"/>
        <v>14</v>
      </c>
      <c r="U30" s="32">
        <v>7</v>
      </c>
      <c r="V30" s="32">
        <v>6.5</v>
      </c>
      <c r="W30" s="112">
        <v>7</v>
      </c>
      <c r="X30" s="11">
        <v>8</v>
      </c>
      <c r="Y30" s="11">
        <v>7</v>
      </c>
      <c r="Z30" s="112">
        <f t="shared" si="4"/>
        <v>14</v>
      </c>
      <c r="AA30" s="11">
        <v>7</v>
      </c>
      <c r="AB30" s="17">
        <f t="shared" si="5"/>
        <v>14</v>
      </c>
      <c r="AC30" s="43">
        <f t="shared" si="6"/>
        <v>164</v>
      </c>
      <c r="AD30" s="32">
        <f t="shared" si="7"/>
        <v>71.304347826086953</v>
      </c>
      <c r="AE30" s="43">
        <f t="shared" si="8"/>
        <v>43.04347826086957</v>
      </c>
      <c r="AF30" s="32"/>
      <c r="AG30" s="32"/>
      <c r="AH30" s="32">
        <f t="shared" si="9"/>
        <v>43.04347826086957</v>
      </c>
      <c r="AI30" s="32"/>
    </row>
    <row r="31" spans="1:35" s="17" customFormat="1" x14ac:dyDescent="0.25">
      <c r="A31" s="12" t="s">
        <v>52</v>
      </c>
      <c r="B31" s="12">
        <v>6640</v>
      </c>
      <c r="C31" s="12" t="s">
        <v>80</v>
      </c>
      <c r="D31" s="12" t="s">
        <v>81</v>
      </c>
      <c r="E31" s="36"/>
      <c r="F31" s="32">
        <v>5</v>
      </c>
      <c r="G31" s="32">
        <v>6.5</v>
      </c>
      <c r="H31" s="32">
        <f t="shared" si="0"/>
        <v>12</v>
      </c>
      <c r="I31" s="16">
        <v>6</v>
      </c>
      <c r="J31" s="32">
        <v>6.5</v>
      </c>
      <c r="K31" s="32">
        <v>6</v>
      </c>
      <c r="L31" s="32">
        <v>6.5</v>
      </c>
      <c r="M31" s="32">
        <f t="shared" si="1"/>
        <v>13</v>
      </c>
      <c r="N31" s="32">
        <v>6.5</v>
      </c>
      <c r="O31" s="32">
        <v>6</v>
      </c>
      <c r="P31" s="32">
        <v>7</v>
      </c>
      <c r="Q31" s="32">
        <f t="shared" si="2"/>
        <v>14</v>
      </c>
      <c r="R31" s="32">
        <v>7</v>
      </c>
      <c r="S31" s="32">
        <v>7</v>
      </c>
      <c r="T31" s="32">
        <f t="shared" si="3"/>
        <v>13</v>
      </c>
      <c r="U31" s="32">
        <v>6.5</v>
      </c>
      <c r="V31" s="32">
        <v>5.5</v>
      </c>
      <c r="W31" s="112">
        <v>6</v>
      </c>
      <c r="X31" s="11">
        <v>6.5</v>
      </c>
      <c r="Y31" s="11">
        <v>6.58</v>
      </c>
      <c r="Z31" s="112">
        <f t="shared" si="4"/>
        <v>13.16</v>
      </c>
      <c r="AA31" s="11">
        <v>6.5</v>
      </c>
      <c r="AB31" s="17">
        <f t="shared" si="5"/>
        <v>13</v>
      </c>
      <c r="AC31" s="43">
        <f t="shared" si="6"/>
        <v>146.66</v>
      </c>
      <c r="AD31" s="32">
        <f t="shared" si="7"/>
        <v>63.765217391304354</v>
      </c>
      <c r="AE31" s="43">
        <f t="shared" si="8"/>
        <v>54.352173913043472</v>
      </c>
      <c r="AF31" s="32"/>
      <c r="AG31" s="32"/>
      <c r="AH31" s="32">
        <f t="shared" si="9"/>
        <v>54.352173913043472</v>
      </c>
      <c r="AI31" s="32"/>
    </row>
    <row r="32" spans="1:35" s="17" customFormat="1" x14ac:dyDescent="0.25">
      <c r="A32" s="12"/>
      <c r="B32" s="12"/>
      <c r="C32" s="12"/>
      <c r="D32" s="12"/>
      <c r="E32" s="37"/>
      <c r="F32" s="32"/>
      <c r="G32" s="32"/>
      <c r="H32" s="32">
        <f t="shared" si="0"/>
        <v>0</v>
      </c>
      <c r="J32" s="32"/>
      <c r="K32" s="32"/>
      <c r="L32" s="32"/>
      <c r="M32" s="32">
        <f t="shared" si="1"/>
        <v>0</v>
      </c>
      <c r="N32" s="32"/>
      <c r="O32" s="32"/>
      <c r="P32" s="32"/>
      <c r="Q32" s="32">
        <f t="shared" si="2"/>
        <v>0</v>
      </c>
      <c r="R32" s="32"/>
      <c r="S32" s="32"/>
      <c r="T32" s="32">
        <f t="shared" si="3"/>
        <v>0</v>
      </c>
      <c r="U32" s="32"/>
      <c r="V32" s="32"/>
      <c r="W32" s="112"/>
      <c r="Z32" s="112">
        <f t="shared" si="4"/>
        <v>0</v>
      </c>
      <c r="AB32" s="17">
        <f t="shared" si="5"/>
        <v>0</v>
      </c>
      <c r="AC32" s="43">
        <f t="shared" si="6"/>
        <v>0</v>
      </c>
      <c r="AD32" s="32">
        <f t="shared" si="7"/>
        <v>0</v>
      </c>
      <c r="AE32" s="43">
        <f t="shared" si="8"/>
        <v>150</v>
      </c>
      <c r="AF32" s="32"/>
      <c r="AG32" s="32"/>
      <c r="AH32" s="32">
        <f t="shared" si="9"/>
        <v>150</v>
      </c>
      <c r="AI32" s="32"/>
    </row>
    <row r="33" spans="1:35" s="17" customFormat="1" x14ac:dyDescent="0.25">
      <c r="A33" s="12"/>
      <c r="B33" s="12"/>
      <c r="C33" s="12"/>
      <c r="D33" s="12"/>
      <c r="E33" s="36"/>
      <c r="F33" s="32"/>
      <c r="G33" s="32"/>
      <c r="H33" s="32">
        <f t="shared" si="0"/>
        <v>0</v>
      </c>
      <c r="J33" s="32"/>
      <c r="K33" s="32"/>
      <c r="L33" s="32"/>
      <c r="M33" s="32">
        <f t="shared" si="1"/>
        <v>0</v>
      </c>
      <c r="N33" s="32"/>
      <c r="O33" s="32"/>
      <c r="P33" s="32"/>
      <c r="Q33" s="32">
        <f t="shared" si="2"/>
        <v>0</v>
      </c>
      <c r="R33" s="32"/>
      <c r="S33" s="32"/>
      <c r="T33" s="32">
        <f t="shared" si="3"/>
        <v>0</v>
      </c>
      <c r="U33" s="32"/>
      <c r="V33" s="32"/>
      <c r="W33" s="112"/>
      <c r="Z33" s="112">
        <f t="shared" si="4"/>
        <v>0</v>
      </c>
      <c r="AB33" s="17">
        <f t="shared" si="5"/>
        <v>0</v>
      </c>
      <c r="AC33" s="43">
        <f t="shared" si="6"/>
        <v>0</v>
      </c>
      <c r="AD33" s="32">
        <f t="shared" si="7"/>
        <v>0</v>
      </c>
      <c r="AE33" s="43">
        <f t="shared" si="8"/>
        <v>150</v>
      </c>
      <c r="AF33" s="32"/>
      <c r="AG33" s="32"/>
      <c r="AH33" s="32">
        <f t="shared" si="9"/>
        <v>150</v>
      </c>
      <c r="AI33" s="32"/>
    </row>
    <row r="34" spans="1:35" s="17" customFormat="1" x14ac:dyDescent="0.25">
      <c r="B34" s="37"/>
      <c r="C34" s="36"/>
      <c r="D34" s="39"/>
      <c r="E34" s="36"/>
      <c r="F34" s="32"/>
      <c r="G34" s="32"/>
      <c r="H34" s="32">
        <f t="shared" si="0"/>
        <v>0</v>
      </c>
      <c r="J34" s="32"/>
      <c r="K34" s="32"/>
      <c r="L34" s="32"/>
      <c r="M34" s="32">
        <f t="shared" si="1"/>
        <v>0</v>
      </c>
      <c r="N34" s="32"/>
      <c r="O34" s="32"/>
      <c r="P34" s="32"/>
      <c r="Q34" s="32">
        <f t="shared" si="2"/>
        <v>0</v>
      </c>
      <c r="R34" s="32"/>
      <c r="S34" s="32"/>
      <c r="T34" s="32">
        <f t="shared" si="3"/>
        <v>0</v>
      </c>
      <c r="U34" s="32"/>
      <c r="V34" s="32"/>
      <c r="W34" s="112"/>
      <c r="Z34" s="112">
        <f t="shared" si="4"/>
        <v>0</v>
      </c>
      <c r="AB34" s="17">
        <f t="shared" si="5"/>
        <v>0</v>
      </c>
      <c r="AC34" s="43">
        <f t="shared" si="6"/>
        <v>0</v>
      </c>
      <c r="AD34" s="32">
        <f t="shared" si="7"/>
        <v>0</v>
      </c>
      <c r="AE34" s="43">
        <f t="shared" si="8"/>
        <v>150</v>
      </c>
      <c r="AF34" s="32"/>
      <c r="AG34" s="32"/>
      <c r="AH34" s="32">
        <f t="shared" si="9"/>
        <v>150</v>
      </c>
      <c r="AI34" s="32"/>
    </row>
    <row r="35" spans="1:35" s="17" customFormat="1" x14ac:dyDescent="0.25">
      <c r="A35" s="36"/>
      <c r="B35" s="37"/>
      <c r="C35" s="38"/>
      <c r="D35" s="39"/>
      <c r="E35" s="37"/>
      <c r="F35" s="32"/>
      <c r="G35" s="32"/>
      <c r="H35" s="32">
        <f t="shared" si="0"/>
        <v>0</v>
      </c>
      <c r="J35" s="32"/>
      <c r="K35" s="32"/>
      <c r="L35" s="32"/>
      <c r="M35" s="32">
        <f t="shared" si="1"/>
        <v>0</v>
      </c>
      <c r="N35" s="32"/>
      <c r="O35" s="32"/>
      <c r="P35" s="32"/>
      <c r="Q35" s="32">
        <f t="shared" si="2"/>
        <v>0</v>
      </c>
      <c r="R35" s="32"/>
      <c r="S35" s="32"/>
      <c r="T35" s="32">
        <f t="shared" si="3"/>
        <v>0</v>
      </c>
      <c r="U35" s="32"/>
      <c r="V35" s="32"/>
      <c r="W35" s="112"/>
      <c r="Z35" s="112">
        <f t="shared" si="4"/>
        <v>0</v>
      </c>
      <c r="AB35" s="17">
        <f t="shared" si="5"/>
        <v>0</v>
      </c>
      <c r="AC35" s="43">
        <f t="shared" si="6"/>
        <v>0</v>
      </c>
      <c r="AD35" s="32">
        <f t="shared" si="7"/>
        <v>0</v>
      </c>
      <c r="AE35" s="43">
        <f t="shared" si="8"/>
        <v>150</v>
      </c>
      <c r="AF35" s="32"/>
      <c r="AG35" s="32"/>
      <c r="AH35" s="32">
        <f t="shared" si="9"/>
        <v>150</v>
      </c>
      <c r="AI35" s="32"/>
    </row>
    <row r="36" spans="1:35" s="17" customFormat="1" x14ac:dyDescent="0.25">
      <c r="A36" s="36"/>
      <c r="B36" s="37"/>
      <c r="C36" s="36"/>
      <c r="D36" s="37"/>
      <c r="E36" s="36"/>
      <c r="F36" s="32"/>
      <c r="G36" s="32"/>
      <c r="H36" s="32">
        <f t="shared" si="0"/>
        <v>0</v>
      </c>
      <c r="J36" s="32"/>
      <c r="K36" s="32"/>
      <c r="L36" s="32"/>
      <c r="M36" s="32">
        <f t="shared" si="1"/>
        <v>0</v>
      </c>
      <c r="N36" s="32"/>
      <c r="O36" s="32"/>
      <c r="P36" s="32"/>
      <c r="Q36" s="32">
        <f t="shared" si="2"/>
        <v>0</v>
      </c>
      <c r="R36" s="32"/>
      <c r="S36" s="32"/>
      <c r="T36" s="32">
        <f t="shared" si="3"/>
        <v>0</v>
      </c>
      <c r="U36" s="32"/>
      <c r="V36" s="32"/>
      <c r="W36" s="112"/>
      <c r="Z36" s="112">
        <f t="shared" si="4"/>
        <v>0</v>
      </c>
      <c r="AB36" s="17">
        <f t="shared" si="5"/>
        <v>0</v>
      </c>
      <c r="AC36" s="43">
        <f t="shared" si="6"/>
        <v>0</v>
      </c>
      <c r="AD36" s="32">
        <f t="shared" si="7"/>
        <v>0</v>
      </c>
      <c r="AE36" s="43">
        <f t="shared" si="8"/>
        <v>150</v>
      </c>
      <c r="AF36" s="32"/>
      <c r="AG36" s="32"/>
      <c r="AH36" s="32">
        <f t="shared" si="9"/>
        <v>150</v>
      </c>
      <c r="AI36" s="32"/>
    </row>
    <row r="37" spans="1:35" s="17" customFormat="1" x14ac:dyDescent="0.25">
      <c r="A37" s="36"/>
      <c r="B37" s="37"/>
      <c r="C37" s="38"/>
      <c r="D37" s="39"/>
      <c r="E37" s="36"/>
      <c r="F37" s="32"/>
      <c r="G37" s="32"/>
      <c r="H37" s="32">
        <f t="shared" si="0"/>
        <v>0</v>
      </c>
      <c r="J37" s="32"/>
      <c r="K37" s="32"/>
      <c r="L37" s="32"/>
      <c r="M37" s="32">
        <f t="shared" si="1"/>
        <v>0</v>
      </c>
      <c r="N37" s="32"/>
      <c r="O37" s="32"/>
      <c r="P37" s="32"/>
      <c r="Q37" s="32">
        <f t="shared" si="2"/>
        <v>0</v>
      </c>
      <c r="R37" s="32"/>
      <c r="S37" s="32"/>
      <c r="T37" s="32">
        <f t="shared" si="3"/>
        <v>0</v>
      </c>
      <c r="U37" s="32"/>
      <c r="V37" s="32"/>
      <c r="W37" s="112"/>
      <c r="Z37" s="112">
        <f t="shared" si="4"/>
        <v>0</v>
      </c>
      <c r="AB37" s="17">
        <f t="shared" si="5"/>
        <v>0</v>
      </c>
      <c r="AC37" s="43">
        <f t="shared" si="6"/>
        <v>0</v>
      </c>
      <c r="AD37" s="32">
        <f t="shared" si="7"/>
        <v>0</v>
      </c>
      <c r="AE37" s="43">
        <f t="shared" si="8"/>
        <v>150</v>
      </c>
      <c r="AF37" s="32"/>
      <c r="AG37" s="32"/>
      <c r="AH37" s="32">
        <f t="shared" si="9"/>
        <v>150</v>
      </c>
      <c r="AI37" s="32"/>
    </row>
    <row r="38" spans="1:35" s="17" customFormat="1" x14ac:dyDescent="0.25">
      <c r="A38" s="36"/>
      <c r="B38" s="37"/>
      <c r="C38" s="36"/>
      <c r="D38" s="36"/>
      <c r="E38" s="37"/>
      <c r="F38" s="32"/>
      <c r="G38" s="32"/>
      <c r="H38" s="32">
        <f t="shared" si="0"/>
        <v>0</v>
      </c>
      <c r="J38" s="32"/>
      <c r="K38" s="32"/>
      <c r="L38" s="32"/>
      <c r="M38" s="32">
        <f t="shared" si="1"/>
        <v>0</v>
      </c>
      <c r="N38" s="32"/>
      <c r="O38" s="32"/>
      <c r="P38" s="32"/>
      <c r="Q38" s="32">
        <f t="shared" si="2"/>
        <v>0</v>
      </c>
      <c r="R38" s="32"/>
      <c r="S38" s="32"/>
      <c r="T38" s="32">
        <f t="shared" si="3"/>
        <v>0</v>
      </c>
      <c r="U38" s="32"/>
      <c r="V38" s="32"/>
      <c r="W38" s="112"/>
      <c r="Z38" s="112">
        <f t="shared" si="4"/>
        <v>0</v>
      </c>
      <c r="AB38" s="17">
        <f t="shared" si="5"/>
        <v>0</v>
      </c>
      <c r="AC38" s="43">
        <f t="shared" si="6"/>
        <v>0</v>
      </c>
      <c r="AD38" s="32">
        <f t="shared" si="7"/>
        <v>0</v>
      </c>
      <c r="AE38" s="43">
        <f t="shared" si="8"/>
        <v>150</v>
      </c>
      <c r="AF38" s="32"/>
      <c r="AG38" s="32"/>
      <c r="AH38" s="32">
        <f t="shared" si="9"/>
        <v>150</v>
      </c>
      <c r="AI38" s="32"/>
    </row>
    <row r="39" spans="1:35" s="17" customFormat="1" x14ac:dyDescent="0.25">
      <c r="A39" s="36"/>
      <c r="B39" s="37"/>
      <c r="C39" s="36"/>
      <c r="D39" s="36"/>
      <c r="E39" s="36"/>
      <c r="F39" s="32"/>
      <c r="G39" s="32"/>
      <c r="H39" s="32">
        <f t="shared" si="0"/>
        <v>0</v>
      </c>
      <c r="J39" s="32"/>
      <c r="K39" s="32"/>
      <c r="L39" s="32"/>
      <c r="M39" s="32">
        <f t="shared" si="1"/>
        <v>0</v>
      </c>
      <c r="N39" s="32"/>
      <c r="O39" s="32"/>
      <c r="P39" s="32"/>
      <c r="Q39" s="32">
        <f t="shared" si="2"/>
        <v>0</v>
      </c>
      <c r="R39" s="32"/>
      <c r="S39" s="32"/>
      <c r="T39" s="32">
        <f t="shared" si="3"/>
        <v>0</v>
      </c>
      <c r="U39" s="32"/>
      <c r="V39" s="32"/>
      <c r="W39" s="112"/>
      <c r="Z39" s="112">
        <f t="shared" si="4"/>
        <v>0</v>
      </c>
      <c r="AB39" s="17">
        <f t="shared" si="5"/>
        <v>0</v>
      </c>
      <c r="AC39" s="43">
        <f t="shared" si="6"/>
        <v>0</v>
      </c>
      <c r="AD39" s="32">
        <f t="shared" si="7"/>
        <v>0</v>
      </c>
      <c r="AE39" s="43">
        <f t="shared" si="8"/>
        <v>150</v>
      </c>
      <c r="AF39" s="32"/>
      <c r="AG39" s="32"/>
      <c r="AH39" s="32">
        <f t="shared" si="9"/>
        <v>150</v>
      </c>
      <c r="AI39" s="32"/>
    </row>
    <row r="40" spans="1:35" s="17" customFormat="1" x14ac:dyDescent="0.25">
      <c r="A40" s="36"/>
      <c r="B40" s="37"/>
      <c r="C40" s="36"/>
      <c r="D40" s="39"/>
      <c r="E40" s="37"/>
      <c r="F40" s="32"/>
      <c r="G40" s="32"/>
      <c r="H40" s="32">
        <f t="shared" si="0"/>
        <v>0</v>
      </c>
      <c r="J40" s="32"/>
      <c r="K40" s="32"/>
      <c r="L40" s="32"/>
      <c r="M40" s="32">
        <f t="shared" si="1"/>
        <v>0</v>
      </c>
      <c r="N40" s="32"/>
      <c r="O40" s="32"/>
      <c r="P40" s="32"/>
      <c r="Q40" s="32">
        <f t="shared" si="2"/>
        <v>0</v>
      </c>
      <c r="R40" s="32"/>
      <c r="S40" s="32"/>
      <c r="T40" s="32">
        <f t="shared" si="3"/>
        <v>0</v>
      </c>
      <c r="U40" s="32"/>
      <c r="V40" s="32"/>
      <c r="W40" s="112"/>
      <c r="Z40" s="112">
        <f t="shared" si="4"/>
        <v>0</v>
      </c>
      <c r="AB40" s="17">
        <f t="shared" si="5"/>
        <v>0</v>
      </c>
      <c r="AC40" s="43">
        <f t="shared" si="6"/>
        <v>0</v>
      </c>
      <c r="AD40" s="32">
        <f t="shared" si="7"/>
        <v>0</v>
      </c>
      <c r="AE40" s="43">
        <f t="shared" si="8"/>
        <v>150</v>
      </c>
      <c r="AF40" s="32"/>
      <c r="AG40" s="32"/>
      <c r="AH40" s="32">
        <f t="shared" si="9"/>
        <v>150</v>
      </c>
      <c r="AI40" s="32"/>
    </row>
    <row r="41" spans="1:35" s="17" customFormat="1" x14ac:dyDescent="0.25">
      <c r="A41" s="40"/>
      <c r="B41" s="16"/>
      <c r="F41" s="32"/>
      <c r="G41" s="32"/>
      <c r="H41" s="32">
        <f t="shared" si="0"/>
        <v>0</v>
      </c>
      <c r="J41" s="32"/>
      <c r="K41" s="32"/>
      <c r="L41" s="32"/>
      <c r="M41" s="32">
        <f t="shared" si="1"/>
        <v>0</v>
      </c>
      <c r="N41" s="32"/>
      <c r="O41" s="32"/>
      <c r="P41" s="32"/>
      <c r="Q41" s="32">
        <f t="shared" si="2"/>
        <v>0</v>
      </c>
      <c r="R41" s="32"/>
      <c r="S41" s="32"/>
      <c r="T41" s="32">
        <f t="shared" si="3"/>
        <v>0</v>
      </c>
      <c r="U41" s="32"/>
      <c r="V41" s="32"/>
      <c r="W41" s="112"/>
      <c r="Z41" s="112">
        <f t="shared" si="4"/>
        <v>0</v>
      </c>
      <c r="AB41" s="17">
        <f t="shared" si="5"/>
        <v>0</v>
      </c>
      <c r="AC41" s="43">
        <f t="shared" si="6"/>
        <v>0</v>
      </c>
      <c r="AD41" s="32">
        <f t="shared" si="7"/>
        <v>0</v>
      </c>
      <c r="AE41" s="43">
        <f t="shared" si="8"/>
        <v>150</v>
      </c>
      <c r="AF41" s="32"/>
      <c r="AG41" s="32"/>
      <c r="AH41" s="32">
        <f t="shared" si="9"/>
        <v>150</v>
      </c>
      <c r="AI41" s="32"/>
    </row>
    <row r="42" spans="1:35" s="17" customFormat="1" x14ac:dyDescent="0.25">
      <c r="F42" s="32"/>
      <c r="G42" s="32"/>
      <c r="H42" s="32">
        <f t="shared" si="0"/>
        <v>0</v>
      </c>
      <c r="J42" s="32"/>
      <c r="K42" s="32"/>
      <c r="L42" s="32"/>
      <c r="M42" s="32">
        <f t="shared" si="1"/>
        <v>0</v>
      </c>
      <c r="N42" s="32"/>
      <c r="O42" s="32"/>
      <c r="P42" s="32"/>
      <c r="Q42" s="32">
        <f t="shared" si="2"/>
        <v>0</v>
      </c>
      <c r="R42" s="32"/>
      <c r="S42" s="32"/>
      <c r="T42" s="32">
        <f t="shared" si="3"/>
        <v>0</v>
      </c>
      <c r="U42" s="32"/>
      <c r="V42" s="32"/>
      <c r="W42" s="112"/>
      <c r="Z42" s="112">
        <f t="shared" si="4"/>
        <v>0</v>
      </c>
      <c r="AB42" s="17">
        <f t="shared" si="5"/>
        <v>0</v>
      </c>
      <c r="AC42" s="43">
        <f t="shared" si="6"/>
        <v>0</v>
      </c>
      <c r="AD42" s="32">
        <f t="shared" si="7"/>
        <v>0</v>
      </c>
      <c r="AE42" s="43">
        <f t="shared" si="8"/>
        <v>150</v>
      </c>
      <c r="AF42" s="32"/>
      <c r="AG42" s="32"/>
      <c r="AH42" s="32">
        <f t="shared" si="9"/>
        <v>150</v>
      </c>
      <c r="AI42" s="32"/>
    </row>
    <row r="43" spans="1:35" s="17" customFormat="1" x14ac:dyDescent="0.25">
      <c r="F43" s="32"/>
      <c r="G43" s="32"/>
      <c r="H43" s="32">
        <f t="shared" si="0"/>
        <v>0</v>
      </c>
      <c r="J43" s="32"/>
      <c r="K43" s="32"/>
      <c r="L43" s="32"/>
      <c r="M43" s="32">
        <f t="shared" si="1"/>
        <v>0</v>
      </c>
      <c r="N43" s="32"/>
      <c r="O43" s="32"/>
      <c r="P43" s="32"/>
      <c r="Q43" s="32">
        <f t="shared" si="2"/>
        <v>0</v>
      </c>
      <c r="R43" s="32"/>
      <c r="S43" s="32"/>
      <c r="T43" s="32">
        <f t="shared" si="3"/>
        <v>0</v>
      </c>
      <c r="U43" s="32"/>
      <c r="V43" s="32"/>
      <c r="W43" s="112"/>
      <c r="Z43" s="112">
        <f t="shared" si="4"/>
        <v>0</v>
      </c>
      <c r="AB43" s="17">
        <f t="shared" si="5"/>
        <v>0</v>
      </c>
      <c r="AC43" s="43">
        <f t="shared" si="6"/>
        <v>0</v>
      </c>
      <c r="AD43" s="32">
        <f t="shared" si="7"/>
        <v>0</v>
      </c>
      <c r="AE43" s="43">
        <f t="shared" si="8"/>
        <v>150</v>
      </c>
      <c r="AF43" s="32"/>
      <c r="AG43" s="32"/>
      <c r="AH43" s="32">
        <f t="shared" si="9"/>
        <v>150</v>
      </c>
      <c r="AI43" s="32"/>
    </row>
    <row r="44" spans="1:35" s="17" customFormat="1" x14ac:dyDescent="0.25">
      <c r="F44" s="32"/>
      <c r="G44" s="32"/>
      <c r="H44" s="32">
        <f t="shared" si="0"/>
        <v>0</v>
      </c>
      <c r="J44" s="32"/>
      <c r="K44" s="32"/>
      <c r="L44" s="32"/>
      <c r="M44" s="32">
        <f t="shared" si="1"/>
        <v>0</v>
      </c>
      <c r="N44" s="32"/>
      <c r="O44" s="32"/>
      <c r="P44" s="32"/>
      <c r="Q44" s="32">
        <f t="shared" si="2"/>
        <v>0</v>
      </c>
      <c r="R44" s="32"/>
      <c r="S44" s="32"/>
      <c r="T44" s="32">
        <f t="shared" si="3"/>
        <v>0</v>
      </c>
      <c r="U44" s="32"/>
      <c r="V44" s="32"/>
      <c r="W44" s="112"/>
      <c r="Z44" s="112">
        <f t="shared" si="4"/>
        <v>0</v>
      </c>
      <c r="AB44" s="17">
        <f t="shared" si="5"/>
        <v>0</v>
      </c>
      <c r="AC44" s="43">
        <f t="shared" si="6"/>
        <v>0</v>
      </c>
      <c r="AD44" s="32">
        <f t="shared" si="7"/>
        <v>0</v>
      </c>
      <c r="AE44" s="43">
        <f t="shared" si="8"/>
        <v>150</v>
      </c>
      <c r="AF44" s="32"/>
      <c r="AG44" s="32"/>
      <c r="AH44" s="32">
        <f t="shared" si="9"/>
        <v>150</v>
      </c>
      <c r="AI44" s="32"/>
    </row>
    <row r="45" spans="1:35" s="17" customFormat="1" x14ac:dyDescent="0.25">
      <c r="F45" s="32"/>
      <c r="G45" s="32"/>
      <c r="H45" s="32">
        <f t="shared" si="0"/>
        <v>0</v>
      </c>
      <c r="J45" s="32"/>
      <c r="K45" s="32"/>
      <c r="L45" s="32"/>
      <c r="M45" s="32">
        <f t="shared" si="1"/>
        <v>0</v>
      </c>
      <c r="N45" s="32"/>
      <c r="O45" s="32"/>
      <c r="P45" s="32"/>
      <c r="Q45" s="32">
        <f t="shared" si="2"/>
        <v>0</v>
      </c>
      <c r="R45" s="32"/>
      <c r="S45" s="32"/>
      <c r="T45" s="32">
        <f t="shared" si="3"/>
        <v>0</v>
      </c>
      <c r="U45" s="32"/>
      <c r="V45" s="32"/>
      <c r="W45" s="112"/>
      <c r="Z45" s="112">
        <f t="shared" si="4"/>
        <v>0</v>
      </c>
      <c r="AB45" s="17">
        <f t="shared" si="5"/>
        <v>0</v>
      </c>
      <c r="AC45" s="43">
        <f t="shared" si="6"/>
        <v>0</v>
      </c>
      <c r="AD45" s="32">
        <f t="shared" si="7"/>
        <v>0</v>
      </c>
      <c r="AE45" s="43">
        <f t="shared" si="8"/>
        <v>150</v>
      </c>
      <c r="AF45" s="32"/>
      <c r="AG45" s="32"/>
      <c r="AH45" s="32">
        <f t="shared" si="9"/>
        <v>150</v>
      </c>
      <c r="AI45" s="32"/>
    </row>
    <row r="46" spans="1:35" s="17" customFormat="1" x14ac:dyDescent="0.25">
      <c r="F46" s="32"/>
      <c r="G46" s="32"/>
      <c r="H46" s="32">
        <f t="shared" si="0"/>
        <v>0</v>
      </c>
      <c r="J46" s="32"/>
      <c r="K46" s="32"/>
      <c r="L46" s="32"/>
      <c r="M46" s="32">
        <f t="shared" si="1"/>
        <v>0</v>
      </c>
      <c r="N46" s="32"/>
      <c r="O46" s="32"/>
      <c r="P46" s="32"/>
      <c r="Q46" s="32">
        <f t="shared" si="2"/>
        <v>0</v>
      </c>
      <c r="R46" s="32"/>
      <c r="S46" s="32"/>
      <c r="T46" s="32">
        <f t="shared" si="3"/>
        <v>0</v>
      </c>
      <c r="U46" s="32"/>
      <c r="V46" s="32"/>
      <c r="W46" s="112"/>
      <c r="Z46" s="112">
        <f t="shared" si="4"/>
        <v>0</v>
      </c>
      <c r="AB46" s="17">
        <f t="shared" si="5"/>
        <v>0</v>
      </c>
      <c r="AC46" s="43">
        <f t="shared" si="6"/>
        <v>0</v>
      </c>
      <c r="AD46" s="32">
        <f t="shared" si="7"/>
        <v>0</v>
      </c>
      <c r="AE46" s="43">
        <f t="shared" si="8"/>
        <v>150</v>
      </c>
      <c r="AF46" s="32"/>
      <c r="AG46" s="32"/>
      <c r="AH46" s="32">
        <f t="shared" si="9"/>
        <v>150</v>
      </c>
      <c r="AI46" s="32"/>
    </row>
    <row r="47" spans="1:35" s="17" customFormat="1" x14ac:dyDescent="0.25">
      <c r="F47" s="32"/>
      <c r="G47" s="32"/>
      <c r="H47" s="32">
        <f t="shared" si="0"/>
        <v>0</v>
      </c>
      <c r="J47" s="32"/>
      <c r="K47" s="32"/>
      <c r="L47" s="32"/>
      <c r="M47" s="32">
        <f t="shared" si="1"/>
        <v>0</v>
      </c>
      <c r="N47" s="32"/>
      <c r="O47" s="32"/>
      <c r="P47" s="32"/>
      <c r="Q47" s="32">
        <f t="shared" si="2"/>
        <v>0</v>
      </c>
      <c r="R47" s="32"/>
      <c r="S47" s="32"/>
      <c r="T47" s="32">
        <f t="shared" si="3"/>
        <v>0</v>
      </c>
      <c r="U47" s="32"/>
      <c r="V47" s="32"/>
      <c r="W47" s="112"/>
      <c r="Z47" s="112">
        <f t="shared" si="4"/>
        <v>0</v>
      </c>
      <c r="AB47" s="17">
        <f t="shared" si="5"/>
        <v>0</v>
      </c>
      <c r="AC47" s="43">
        <f t="shared" si="6"/>
        <v>0</v>
      </c>
      <c r="AD47" s="32">
        <f t="shared" si="7"/>
        <v>0</v>
      </c>
      <c r="AE47" s="43">
        <f t="shared" si="8"/>
        <v>150</v>
      </c>
      <c r="AF47" s="32"/>
      <c r="AG47" s="32"/>
      <c r="AH47" s="32">
        <f t="shared" si="9"/>
        <v>150</v>
      </c>
      <c r="AI47" s="32"/>
    </row>
    <row r="48" spans="1:35" s="17" customFormat="1" x14ac:dyDescent="0.25">
      <c r="F48" s="32"/>
      <c r="G48" s="32"/>
      <c r="H48" s="32">
        <f t="shared" si="0"/>
        <v>0</v>
      </c>
      <c r="J48" s="32"/>
      <c r="K48" s="32"/>
      <c r="L48" s="32"/>
      <c r="M48" s="32">
        <f t="shared" si="1"/>
        <v>0</v>
      </c>
      <c r="N48" s="32"/>
      <c r="O48" s="32"/>
      <c r="P48" s="32"/>
      <c r="Q48" s="32">
        <f t="shared" si="2"/>
        <v>0</v>
      </c>
      <c r="R48" s="32"/>
      <c r="S48" s="32"/>
      <c r="T48" s="32">
        <f t="shared" si="3"/>
        <v>0</v>
      </c>
      <c r="U48" s="32"/>
      <c r="V48" s="32"/>
      <c r="W48" s="112"/>
      <c r="Z48" s="112">
        <f t="shared" si="4"/>
        <v>0</v>
      </c>
      <c r="AB48" s="17">
        <f t="shared" si="5"/>
        <v>0</v>
      </c>
      <c r="AC48" s="43">
        <f t="shared" si="6"/>
        <v>0</v>
      </c>
      <c r="AD48" s="32">
        <f t="shared" si="7"/>
        <v>0</v>
      </c>
      <c r="AE48" s="43">
        <f t="shared" si="8"/>
        <v>150</v>
      </c>
      <c r="AF48" s="32"/>
      <c r="AG48" s="32"/>
      <c r="AH48" s="32">
        <f t="shared" si="9"/>
        <v>150</v>
      </c>
      <c r="AI48" s="32"/>
    </row>
    <row r="49" spans="6:35" s="17" customFormat="1" x14ac:dyDescent="0.25">
      <c r="F49" s="32"/>
      <c r="G49" s="32"/>
      <c r="H49" s="32">
        <f t="shared" si="0"/>
        <v>0</v>
      </c>
      <c r="J49" s="32"/>
      <c r="K49" s="32"/>
      <c r="L49" s="32"/>
      <c r="M49" s="32">
        <f t="shared" si="1"/>
        <v>0</v>
      </c>
      <c r="N49" s="32"/>
      <c r="O49" s="32"/>
      <c r="P49" s="32"/>
      <c r="Q49" s="32">
        <f t="shared" si="2"/>
        <v>0</v>
      </c>
      <c r="R49" s="32"/>
      <c r="S49" s="32"/>
      <c r="T49" s="32">
        <f t="shared" si="3"/>
        <v>0</v>
      </c>
      <c r="U49" s="32"/>
      <c r="V49" s="32"/>
      <c r="W49" s="112"/>
      <c r="Z49" s="112">
        <f t="shared" si="4"/>
        <v>0</v>
      </c>
      <c r="AB49" s="17">
        <f t="shared" si="5"/>
        <v>0</v>
      </c>
      <c r="AC49" s="43">
        <f t="shared" si="6"/>
        <v>0</v>
      </c>
      <c r="AD49" s="32">
        <f t="shared" si="7"/>
        <v>0</v>
      </c>
      <c r="AE49" s="43">
        <f t="shared" si="8"/>
        <v>150</v>
      </c>
      <c r="AF49" s="32"/>
      <c r="AG49" s="32"/>
      <c r="AH49" s="32">
        <f t="shared" si="9"/>
        <v>150</v>
      </c>
      <c r="AI49" s="32"/>
    </row>
    <row r="50" spans="6:35" s="17" customFormat="1" x14ac:dyDescent="0.25">
      <c r="F50" s="32"/>
      <c r="G50" s="32"/>
      <c r="H50" s="32">
        <f t="shared" si="0"/>
        <v>0</v>
      </c>
      <c r="J50" s="32"/>
      <c r="K50" s="32"/>
      <c r="L50" s="32"/>
      <c r="M50" s="32">
        <f t="shared" si="1"/>
        <v>0</v>
      </c>
      <c r="N50" s="32"/>
      <c r="O50" s="32"/>
      <c r="P50" s="32"/>
      <c r="Q50" s="32">
        <f t="shared" si="2"/>
        <v>0</v>
      </c>
      <c r="R50" s="32"/>
      <c r="S50" s="32"/>
      <c r="T50" s="32">
        <f t="shared" si="3"/>
        <v>0</v>
      </c>
      <c r="U50" s="32"/>
      <c r="V50" s="32"/>
      <c r="W50" s="112"/>
      <c r="Z50" s="112">
        <f t="shared" si="4"/>
        <v>0</v>
      </c>
      <c r="AB50" s="17">
        <f t="shared" si="5"/>
        <v>0</v>
      </c>
      <c r="AC50" s="43">
        <f t="shared" si="6"/>
        <v>0</v>
      </c>
      <c r="AD50" s="32">
        <f t="shared" si="7"/>
        <v>0</v>
      </c>
      <c r="AE50" s="43">
        <f t="shared" si="8"/>
        <v>150</v>
      </c>
      <c r="AF50" s="32"/>
      <c r="AG50" s="32"/>
      <c r="AH50" s="32">
        <f t="shared" si="9"/>
        <v>150</v>
      </c>
      <c r="AI50" s="32"/>
    </row>
    <row r="51" spans="6:35" s="17" customFormat="1" x14ac:dyDescent="0.25">
      <c r="F51" s="32"/>
      <c r="G51" s="32"/>
      <c r="H51" s="32">
        <f t="shared" si="0"/>
        <v>0</v>
      </c>
      <c r="J51" s="32"/>
      <c r="K51" s="32"/>
      <c r="L51" s="32"/>
      <c r="M51" s="32">
        <f t="shared" si="1"/>
        <v>0</v>
      </c>
      <c r="N51" s="32"/>
      <c r="O51" s="32"/>
      <c r="P51" s="32"/>
      <c r="Q51" s="32">
        <f t="shared" si="2"/>
        <v>0</v>
      </c>
      <c r="R51" s="32"/>
      <c r="S51" s="32"/>
      <c r="T51" s="32">
        <f t="shared" si="3"/>
        <v>0</v>
      </c>
      <c r="U51" s="32"/>
      <c r="V51" s="32"/>
      <c r="W51" s="112"/>
      <c r="Z51" s="112">
        <f t="shared" si="4"/>
        <v>0</v>
      </c>
      <c r="AB51" s="17">
        <f t="shared" si="5"/>
        <v>0</v>
      </c>
      <c r="AC51" s="43">
        <f t="shared" si="6"/>
        <v>0</v>
      </c>
      <c r="AD51" s="32">
        <f t="shared" si="7"/>
        <v>0</v>
      </c>
      <c r="AE51" s="43">
        <f t="shared" si="8"/>
        <v>150</v>
      </c>
      <c r="AF51" s="32"/>
      <c r="AG51" s="32"/>
      <c r="AH51" s="32">
        <f t="shared" si="9"/>
        <v>150</v>
      </c>
      <c r="AI51" s="32"/>
    </row>
    <row r="52" spans="6:35" s="17" customFormat="1" x14ac:dyDescent="0.25">
      <c r="F52" s="32"/>
      <c r="G52" s="32"/>
      <c r="H52" s="32">
        <f t="shared" si="0"/>
        <v>0</v>
      </c>
      <c r="J52" s="32"/>
      <c r="K52" s="32"/>
      <c r="L52" s="32"/>
      <c r="M52" s="32">
        <f t="shared" si="1"/>
        <v>0</v>
      </c>
      <c r="N52" s="32"/>
      <c r="O52" s="32"/>
      <c r="P52" s="32"/>
      <c r="Q52" s="32">
        <f t="shared" si="2"/>
        <v>0</v>
      </c>
      <c r="R52" s="32"/>
      <c r="S52" s="32"/>
      <c r="T52" s="32">
        <f t="shared" si="3"/>
        <v>0</v>
      </c>
      <c r="U52" s="32"/>
      <c r="V52" s="32"/>
      <c r="W52" s="112"/>
      <c r="Z52" s="112">
        <f t="shared" si="4"/>
        <v>0</v>
      </c>
      <c r="AB52" s="17">
        <f t="shared" si="5"/>
        <v>0</v>
      </c>
      <c r="AC52" s="43">
        <f t="shared" si="6"/>
        <v>0</v>
      </c>
      <c r="AD52" s="32">
        <f t="shared" si="7"/>
        <v>0</v>
      </c>
      <c r="AE52" s="43">
        <f t="shared" si="8"/>
        <v>150</v>
      </c>
      <c r="AF52" s="32"/>
      <c r="AG52" s="32"/>
      <c r="AH52" s="32">
        <f t="shared" si="9"/>
        <v>150</v>
      </c>
      <c r="AI52" s="32"/>
    </row>
    <row r="53" spans="6:35" s="17" customFormat="1" x14ac:dyDescent="0.25">
      <c r="F53" s="32"/>
      <c r="G53" s="32"/>
      <c r="H53" s="32">
        <f t="shared" si="0"/>
        <v>0</v>
      </c>
      <c r="J53" s="32"/>
      <c r="K53" s="32"/>
      <c r="L53" s="32"/>
      <c r="M53" s="32">
        <f t="shared" si="1"/>
        <v>0</v>
      </c>
      <c r="N53" s="32"/>
      <c r="O53" s="32"/>
      <c r="P53" s="32"/>
      <c r="Q53" s="32">
        <f t="shared" si="2"/>
        <v>0</v>
      </c>
      <c r="R53" s="32"/>
      <c r="S53" s="32"/>
      <c r="T53" s="32">
        <f t="shared" si="3"/>
        <v>0</v>
      </c>
      <c r="U53" s="32"/>
      <c r="V53" s="32"/>
      <c r="W53" s="112"/>
      <c r="Z53" s="112">
        <f t="shared" si="4"/>
        <v>0</v>
      </c>
      <c r="AB53" s="17">
        <f t="shared" si="5"/>
        <v>0</v>
      </c>
      <c r="AC53" s="43">
        <f t="shared" si="6"/>
        <v>0</v>
      </c>
      <c r="AD53" s="32">
        <f t="shared" si="7"/>
        <v>0</v>
      </c>
      <c r="AE53" s="43">
        <f t="shared" si="8"/>
        <v>150</v>
      </c>
      <c r="AF53" s="32"/>
      <c r="AG53" s="32"/>
      <c r="AH53" s="32">
        <f t="shared" si="9"/>
        <v>150</v>
      </c>
      <c r="AI53" s="32"/>
    </row>
    <row r="54" spans="6:35" s="17" customFormat="1" x14ac:dyDescent="0.25">
      <c r="F54" s="32"/>
      <c r="G54" s="32"/>
      <c r="H54" s="32">
        <f t="shared" si="0"/>
        <v>0</v>
      </c>
      <c r="J54" s="32"/>
      <c r="K54" s="32"/>
      <c r="L54" s="32"/>
      <c r="M54" s="32">
        <f t="shared" si="1"/>
        <v>0</v>
      </c>
      <c r="N54" s="32"/>
      <c r="O54" s="32"/>
      <c r="P54" s="32"/>
      <c r="Q54" s="32">
        <f t="shared" si="2"/>
        <v>0</v>
      </c>
      <c r="R54" s="32"/>
      <c r="S54" s="32"/>
      <c r="T54" s="32">
        <f t="shared" si="3"/>
        <v>0</v>
      </c>
      <c r="U54" s="32"/>
      <c r="V54" s="32"/>
      <c r="W54" s="112"/>
      <c r="Z54" s="112">
        <f t="shared" si="4"/>
        <v>0</v>
      </c>
      <c r="AB54" s="17">
        <f t="shared" si="5"/>
        <v>0</v>
      </c>
      <c r="AC54" s="43">
        <f t="shared" si="6"/>
        <v>0</v>
      </c>
      <c r="AD54" s="32">
        <f t="shared" si="7"/>
        <v>0</v>
      </c>
      <c r="AE54" s="43">
        <f t="shared" si="8"/>
        <v>150</v>
      </c>
      <c r="AF54" s="32"/>
      <c r="AG54" s="32"/>
      <c r="AH54" s="32">
        <f t="shared" si="9"/>
        <v>150</v>
      </c>
      <c r="AI54" s="32"/>
    </row>
    <row r="55" spans="6:35" s="17" customFormat="1" x14ac:dyDescent="0.25">
      <c r="F55" s="32"/>
      <c r="G55" s="32"/>
      <c r="H55" s="32">
        <f t="shared" si="0"/>
        <v>0</v>
      </c>
      <c r="J55" s="32"/>
      <c r="K55" s="32"/>
      <c r="L55" s="32"/>
      <c r="M55" s="32">
        <f t="shared" si="1"/>
        <v>0</v>
      </c>
      <c r="N55" s="32"/>
      <c r="O55" s="32"/>
      <c r="P55" s="32"/>
      <c r="Q55" s="32">
        <f t="shared" si="2"/>
        <v>0</v>
      </c>
      <c r="R55" s="32"/>
      <c r="S55" s="32"/>
      <c r="T55" s="32">
        <f t="shared" si="3"/>
        <v>0</v>
      </c>
      <c r="U55" s="32"/>
      <c r="V55" s="32"/>
      <c r="W55" s="112"/>
      <c r="Z55" s="112">
        <f t="shared" si="4"/>
        <v>0</v>
      </c>
      <c r="AB55" s="17">
        <f t="shared" si="5"/>
        <v>0</v>
      </c>
      <c r="AC55" s="43">
        <f t="shared" si="6"/>
        <v>0</v>
      </c>
      <c r="AD55" s="32">
        <f t="shared" si="7"/>
        <v>0</v>
      </c>
      <c r="AE55" s="43">
        <f t="shared" si="8"/>
        <v>150</v>
      </c>
      <c r="AF55" s="32"/>
      <c r="AG55" s="32"/>
      <c r="AH55" s="32">
        <f t="shared" si="9"/>
        <v>150</v>
      </c>
      <c r="AI55" s="32"/>
    </row>
    <row r="56" spans="6:35" s="17" customFormat="1" x14ac:dyDescent="0.25">
      <c r="F56" s="32"/>
      <c r="G56" s="32"/>
      <c r="H56" s="32">
        <f t="shared" si="0"/>
        <v>0</v>
      </c>
      <c r="J56" s="32"/>
      <c r="K56" s="32"/>
      <c r="L56" s="32"/>
      <c r="M56" s="32">
        <f t="shared" si="1"/>
        <v>0</v>
      </c>
      <c r="N56" s="32"/>
      <c r="O56" s="32"/>
      <c r="P56" s="32"/>
      <c r="Q56" s="32">
        <f t="shared" si="2"/>
        <v>0</v>
      </c>
      <c r="R56" s="32"/>
      <c r="S56" s="32"/>
      <c r="T56" s="32">
        <f t="shared" si="3"/>
        <v>0</v>
      </c>
      <c r="U56" s="32"/>
      <c r="V56" s="32"/>
      <c r="W56" s="112"/>
      <c r="Z56" s="112">
        <f t="shared" si="4"/>
        <v>0</v>
      </c>
      <c r="AB56" s="17">
        <f t="shared" si="5"/>
        <v>0</v>
      </c>
      <c r="AC56" s="43">
        <f t="shared" si="6"/>
        <v>0</v>
      </c>
      <c r="AD56" s="32">
        <f t="shared" si="7"/>
        <v>0</v>
      </c>
      <c r="AE56" s="43">
        <f t="shared" si="8"/>
        <v>150</v>
      </c>
      <c r="AF56" s="32"/>
      <c r="AG56" s="32"/>
      <c r="AH56" s="32">
        <f t="shared" si="9"/>
        <v>150</v>
      </c>
      <c r="AI56" s="32"/>
    </row>
    <row r="57" spans="6:35" s="17" customFormat="1" x14ac:dyDescent="0.25">
      <c r="F57" s="32"/>
      <c r="G57" s="32"/>
      <c r="H57" s="32">
        <f t="shared" si="0"/>
        <v>0</v>
      </c>
      <c r="J57" s="32"/>
      <c r="K57" s="32"/>
      <c r="L57" s="32"/>
      <c r="M57" s="32">
        <f t="shared" si="1"/>
        <v>0</v>
      </c>
      <c r="N57" s="32"/>
      <c r="O57" s="32"/>
      <c r="P57" s="32"/>
      <c r="Q57" s="32">
        <f t="shared" si="2"/>
        <v>0</v>
      </c>
      <c r="R57" s="32"/>
      <c r="S57" s="32"/>
      <c r="T57" s="32">
        <f t="shared" si="3"/>
        <v>0</v>
      </c>
      <c r="U57" s="32"/>
      <c r="V57" s="32"/>
      <c r="W57" s="112"/>
      <c r="Z57" s="112">
        <f t="shared" si="4"/>
        <v>0</v>
      </c>
      <c r="AB57" s="17">
        <f t="shared" si="5"/>
        <v>0</v>
      </c>
      <c r="AC57" s="43">
        <f t="shared" si="6"/>
        <v>0</v>
      </c>
      <c r="AD57" s="32">
        <f t="shared" si="7"/>
        <v>0</v>
      </c>
      <c r="AE57" s="43">
        <f t="shared" si="8"/>
        <v>150</v>
      </c>
      <c r="AF57" s="32"/>
      <c r="AG57" s="32"/>
      <c r="AH57" s="32">
        <f t="shared" si="9"/>
        <v>150</v>
      </c>
      <c r="AI57" s="32"/>
    </row>
    <row r="58" spans="6:35" s="17" customFormat="1" x14ac:dyDescent="0.25">
      <c r="F58" s="32"/>
      <c r="G58" s="32"/>
      <c r="H58" s="32">
        <f t="shared" si="0"/>
        <v>0</v>
      </c>
      <c r="J58" s="32"/>
      <c r="K58" s="32"/>
      <c r="L58" s="32"/>
      <c r="M58" s="32">
        <f t="shared" si="1"/>
        <v>0</v>
      </c>
      <c r="N58" s="32"/>
      <c r="O58" s="32"/>
      <c r="P58" s="32"/>
      <c r="Q58" s="32">
        <f t="shared" si="2"/>
        <v>0</v>
      </c>
      <c r="R58" s="32"/>
      <c r="S58" s="32"/>
      <c r="T58" s="32">
        <f t="shared" si="3"/>
        <v>0</v>
      </c>
      <c r="U58" s="32"/>
      <c r="V58" s="32"/>
      <c r="W58" s="112"/>
      <c r="Z58" s="112">
        <f t="shared" si="4"/>
        <v>0</v>
      </c>
      <c r="AB58" s="17">
        <f t="shared" si="5"/>
        <v>0</v>
      </c>
      <c r="AC58" s="43">
        <f t="shared" si="6"/>
        <v>0</v>
      </c>
      <c r="AD58" s="32">
        <f t="shared" si="7"/>
        <v>0</v>
      </c>
      <c r="AE58" s="43">
        <f t="shared" si="8"/>
        <v>150</v>
      </c>
      <c r="AF58" s="32"/>
      <c r="AG58" s="32"/>
      <c r="AH58" s="32">
        <f t="shared" si="9"/>
        <v>150</v>
      </c>
      <c r="AI58" s="32"/>
    </row>
    <row r="59" spans="6:35" s="17" customFormat="1" x14ac:dyDescent="0.25">
      <c r="F59" s="32"/>
      <c r="G59" s="32"/>
      <c r="H59" s="32">
        <f t="shared" si="0"/>
        <v>0</v>
      </c>
      <c r="J59" s="32"/>
      <c r="K59" s="32"/>
      <c r="L59" s="32"/>
      <c r="M59" s="32">
        <f t="shared" si="1"/>
        <v>0</v>
      </c>
      <c r="N59" s="32"/>
      <c r="O59" s="32"/>
      <c r="P59" s="32"/>
      <c r="Q59" s="32">
        <f t="shared" si="2"/>
        <v>0</v>
      </c>
      <c r="R59" s="32"/>
      <c r="S59" s="32"/>
      <c r="T59" s="32">
        <f t="shared" si="3"/>
        <v>0</v>
      </c>
      <c r="U59" s="32"/>
      <c r="V59" s="32"/>
      <c r="W59" s="112"/>
      <c r="Z59" s="112">
        <f t="shared" si="4"/>
        <v>0</v>
      </c>
      <c r="AB59" s="17">
        <f t="shared" si="5"/>
        <v>0</v>
      </c>
      <c r="AC59" s="43">
        <f t="shared" si="6"/>
        <v>0</v>
      </c>
      <c r="AD59" s="32">
        <f t="shared" si="7"/>
        <v>0</v>
      </c>
      <c r="AE59" s="43">
        <f t="shared" si="8"/>
        <v>150</v>
      </c>
      <c r="AF59" s="32"/>
      <c r="AG59" s="32"/>
      <c r="AH59" s="32">
        <f t="shared" si="9"/>
        <v>150</v>
      </c>
      <c r="AI59" s="32"/>
    </row>
    <row r="60" spans="6:35" s="17" customFormat="1" x14ac:dyDescent="0.25">
      <c r="F60" s="32"/>
      <c r="G60" s="32"/>
      <c r="H60" s="32">
        <f t="shared" si="0"/>
        <v>0</v>
      </c>
      <c r="J60" s="32"/>
      <c r="K60" s="32"/>
      <c r="L60" s="32"/>
      <c r="M60" s="32">
        <f t="shared" si="1"/>
        <v>0</v>
      </c>
      <c r="N60" s="32"/>
      <c r="O60" s="32"/>
      <c r="P60" s="32"/>
      <c r="Q60" s="32">
        <f t="shared" si="2"/>
        <v>0</v>
      </c>
      <c r="R60" s="32"/>
      <c r="S60" s="32"/>
      <c r="T60" s="32">
        <f t="shared" si="3"/>
        <v>0</v>
      </c>
      <c r="U60" s="32"/>
      <c r="V60" s="32"/>
      <c r="W60" s="112"/>
      <c r="Z60" s="112">
        <f t="shared" si="4"/>
        <v>0</v>
      </c>
      <c r="AB60" s="17">
        <f t="shared" si="5"/>
        <v>0</v>
      </c>
      <c r="AC60" s="43">
        <f t="shared" si="6"/>
        <v>0</v>
      </c>
      <c r="AD60" s="32">
        <f t="shared" si="7"/>
        <v>0</v>
      </c>
      <c r="AE60" s="43">
        <f t="shared" si="8"/>
        <v>150</v>
      </c>
      <c r="AF60" s="32"/>
      <c r="AG60" s="32"/>
      <c r="AH60" s="32">
        <f t="shared" si="9"/>
        <v>150</v>
      </c>
      <c r="AI60" s="32"/>
    </row>
    <row r="61" spans="6:35" s="17" customFormat="1" x14ac:dyDescent="0.25">
      <c r="F61" s="32"/>
      <c r="G61" s="32"/>
      <c r="H61" s="32">
        <f t="shared" si="0"/>
        <v>0</v>
      </c>
      <c r="J61" s="32"/>
      <c r="K61" s="32"/>
      <c r="L61" s="32"/>
      <c r="M61" s="32">
        <f t="shared" si="1"/>
        <v>0</v>
      </c>
      <c r="N61" s="32"/>
      <c r="O61" s="32"/>
      <c r="P61" s="32"/>
      <c r="Q61" s="32">
        <f t="shared" si="2"/>
        <v>0</v>
      </c>
      <c r="R61" s="32"/>
      <c r="S61" s="32"/>
      <c r="T61" s="32">
        <f t="shared" si="3"/>
        <v>0</v>
      </c>
      <c r="U61" s="32"/>
      <c r="V61" s="32"/>
      <c r="W61" s="112"/>
      <c r="Z61" s="112">
        <f t="shared" si="4"/>
        <v>0</v>
      </c>
      <c r="AB61" s="17">
        <f t="shared" si="5"/>
        <v>0</v>
      </c>
      <c r="AC61" s="43">
        <f t="shared" si="6"/>
        <v>0</v>
      </c>
      <c r="AD61" s="32">
        <f t="shared" si="7"/>
        <v>0</v>
      </c>
      <c r="AE61" s="43">
        <f t="shared" si="8"/>
        <v>150</v>
      </c>
      <c r="AF61" s="32"/>
      <c r="AG61" s="32"/>
      <c r="AH61" s="32">
        <f t="shared" si="9"/>
        <v>150</v>
      </c>
      <c r="AI61" s="32"/>
    </row>
    <row r="62" spans="6:35" s="17" customFormat="1" x14ac:dyDescent="0.25">
      <c r="F62" s="32"/>
      <c r="G62" s="32"/>
      <c r="H62" s="32">
        <f t="shared" si="0"/>
        <v>0</v>
      </c>
      <c r="J62" s="32"/>
      <c r="K62" s="32"/>
      <c r="L62" s="32"/>
      <c r="M62" s="32">
        <f t="shared" si="1"/>
        <v>0</v>
      </c>
      <c r="N62" s="32"/>
      <c r="O62" s="32"/>
      <c r="P62" s="32"/>
      <c r="Q62" s="32">
        <f t="shared" si="2"/>
        <v>0</v>
      </c>
      <c r="R62" s="32"/>
      <c r="S62" s="32"/>
      <c r="T62" s="32">
        <f t="shared" si="3"/>
        <v>0</v>
      </c>
      <c r="U62" s="32"/>
      <c r="V62" s="32"/>
      <c r="W62" s="112"/>
      <c r="Z62" s="112">
        <f t="shared" si="4"/>
        <v>0</v>
      </c>
      <c r="AB62" s="17">
        <f t="shared" si="5"/>
        <v>0</v>
      </c>
      <c r="AC62" s="43">
        <f t="shared" si="6"/>
        <v>0</v>
      </c>
      <c r="AD62" s="32">
        <f t="shared" si="7"/>
        <v>0</v>
      </c>
      <c r="AE62" s="43">
        <f t="shared" si="8"/>
        <v>150</v>
      </c>
      <c r="AF62" s="32"/>
      <c r="AG62" s="32"/>
      <c r="AH62" s="32">
        <f t="shared" si="9"/>
        <v>150</v>
      </c>
      <c r="AI62" s="32"/>
    </row>
    <row r="63" spans="6:35" s="17" customFormat="1" x14ac:dyDescent="0.25">
      <c r="F63" s="32"/>
      <c r="G63" s="32"/>
      <c r="H63" s="32">
        <f t="shared" si="0"/>
        <v>0</v>
      </c>
      <c r="J63" s="32"/>
      <c r="K63" s="32"/>
      <c r="L63" s="32"/>
      <c r="M63" s="32">
        <f t="shared" si="1"/>
        <v>0</v>
      </c>
      <c r="N63" s="32"/>
      <c r="O63" s="32"/>
      <c r="P63" s="32"/>
      <c r="Q63" s="32">
        <f t="shared" si="2"/>
        <v>0</v>
      </c>
      <c r="R63" s="32"/>
      <c r="S63" s="32"/>
      <c r="T63" s="32">
        <f t="shared" si="3"/>
        <v>0</v>
      </c>
      <c r="U63" s="32"/>
      <c r="V63" s="32"/>
      <c r="W63" s="112"/>
      <c r="Z63" s="112">
        <f t="shared" si="4"/>
        <v>0</v>
      </c>
      <c r="AB63" s="17">
        <f t="shared" si="5"/>
        <v>0</v>
      </c>
      <c r="AC63" s="43">
        <f t="shared" si="6"/>
        <v>0</v>
      </c>
      <c r="AD63" s="32">
        <f t="shared" si="7"/>
        <v>0</v>
      </c>
      <c r="AE63" s="43">
        <f t="shared" si="8"/>
        <v>150</v>
      </c>
      <c r="AF63" s="32"/>
      <c r="AG63" s="32"/>
      <c r="AH63" s="32">
        <f t="shared" si="9"/>
        <v>150</v>
      </c>
      <c r="AI63" s="32"/>
    </row>
    <row r="64" spans="6:35" s="17" customFormat="1" x14ac:dyDescent="0.25">
      <c r="F64" s="32"/>
      <c r="G64" s="32"/>
      <c r="H64" s="32">
        <f t="shared" si="0"/>
        <v>0</v>
      </c>
      <c r="J64" s="32"/>
      <c r="K64" s="32"/>
      <c r="L64" s="32"/>
      <c r="M64" s="32">
        <f t="shared" si="1"/>
        <v>0</v>
      </c>
      <c r="N64" s="32"/>
      <c r="O64" s="32"/>
      <c r="P64" s="32"/>
      <c r="Q64" s="32">
        <f t="shared" si="2"/>
        <v>0</v>
      </c>
      <c r="R64" s="32"/>
      <c r="S64" s="32"/>
      <c r="T64" s="32">
        <f t="shared" si="3"/>
        <v>0</v>
      </c>
      <c r="U64" s="32"/>
      <c r="V64" s="32"/>
      <c r="W64" s="112"/>
      <c r="Z64" s="112">
        <f t="shared" si="4"/>
        <v>0</v>
      </c>
      <c r="AB64" s="17">
        <f t="shared" si="5"/>
        <v>0</v>
      </c>
      <c r="AC64" s="43">
        <f t="shared" si="6"/>
        <v>0</v>
      </c>
      <c r="AD64" s="32">
        <f t="shared" si="7"/>
        <v>0</v>
      </c>
      <c r="AE64" s="43">
        <f t="shared" si="8"/>
        <v>150</v>
      </c>
      <c r="AF64" s="32"/>
      <c r="AG64" s="32"/>
      <c r="AH64" s="32">
        <f t="shared" si="9"/>
        <v>150</v>
      </c>
      <c r="AI64" s="32"/>
    </row>
    <row r="65" spans="6:35" s="17" customFormat="1" x14ac:dyDescent="0.25">
      <c r="F65" s="32"/>
      <c r="G65" s="32"/>
      <c r="H65" s="32">
        <f t="shared" si="0"/>
        <v>0</v>
      </c>
      <c r="J65" s="32"/>
      <c r="K65" s="32"/>
      <c r="L65" s="32"/>
      <c r="M65" s="32">
        <f t="shared" si="1"/>
        <v>0</v>
      </c>
      <c r="N65" s="32"/>
      <c r="O65" s="32"/>
      <c r="P65" s="32"/>
      <c r="Q65" s="32">
        <f t="shared" si="2"/>
        <v>0</v>
      </c>
      <c r="R65" s="32"/>
      <c r="S65" s="32"/>
      <c r="T65" s="32">
        <f t="shared" si="3"/>
        <v>0</v>
      </c>
      <c r="U65" s="32"/>
      <c r="V65" s="32"/>
      <c r="W65" s="112"/>
      <c r="Z65" s="112">
        <f t="shared" si="4"/>
        <v>0</v>
      </c>
      <c r="AB65" s="17">
        <f t="shared" si="5"/>
        <v>0</v>
      </c>
      <c r="AC65" s="43">
        <f t="shared" si="6"/>
        <v>0</v>
      </c>
      <c r="AD65" s="32">
        <f t="shared" si="7"/>
        <v>0</v>
      </c>
      <c r="AE65" s="43">
        <f t="shared" si="8"/>
        <v>150</v>
      </c>
      <c r="AF65" s="32"/>
      <c r="AG65" s="32"/>
      <c r="AH65" s="32">
        <f t="shared" si="9"/>
        <v>150</v>
      </c>
      <c r="AI65" s="32"/>
    </row>
    <row r="66" spans="6:35" s="17" customFormat="1" x14ac:dyDescent="0.25">
      <c r="F66" s="32"/>
      <c r="G66" s="32"/>
      <c r="H66" s="32">
        <f t="shared" si="0"/>
        <v>0</v>
      </c>
      <c r="J66" s="32"/>
      <c r="K66" s="32"/>
      <c r="L66" s="32"/>
      <c r="M66" s="32">
        <f t="shared" si="1"/>
        <v>0</v>
      </c>
      <c r="N66" s="32"/>
      <c r="O66" s="32"/>
      <c r="P66" s="32"/>
      <c r="Q66" s="32">
        <f t="shared" si="2"/>
        <v>0</v>
      </c>
      <c r="R66" s="32"/>
      <c r="S66" s="32"/>
      <c r="T66" s="32">
        <f t="shared" si="3"/>
        <v>0</v>
      </c>
      <c r="U66" s="32"/>
      <c r="V66" s="32"/>
      <c r="W66" s="112"/>
      <c r="Z66" s="112">
        <f t="shared" si="4"/>
        <v>0</v>
      </c>
      <c r="AB66" s="17">
        <f t="shared" si="5"/>
        <v>0</v>
      </c>
      <c r="AC66" s="43">
        <f t="shared" si="6"/>
        <v>0</v>
      </c>
      <c r="AD66" s="32">
        <f t="shared" si="7"/>
        <v>0</v>
      </c>
      <c r="AE66" s="43">
        <f t="shared" si="8"/>
        <v>150</v>
      </c>
      <c r="AF66" s="32"/>
      <c r="AG66" s="32"/>
      <c r="AH66" s="32">
        <f t="shared" si="9"/>
        <v>150</v>
      </c>
      <c r="AI66" s="32"/>
    </row>
    <row r="67" spans="6:35" s="17" customFormat="1" x14ac:dyDescent="0.25">
      <c r="F67" s="32"/>
      <c r="G67" s="32"/>
      <c r="H67" s="32">
        <f t="shared" si="0"/>
        <v>0</v>
      </c>
      <c r="J67" s="32"/>
      <c r="K67" s="32"/>
      <c r="L67" s="32"/>
      <c r="M67" s="32">
        <f t="shared" si="1"/>
        <v>0</v>
      </c>
      <c r="N67" s="32"/>
      <c r="O67" s="32"/>
      <c r="P67" s="32"/>
      <c r="Q67" s="32">
        <f t="shared" si="2"/>
        <v>0</v>
      </c>
      <c r="R67" s="32"/>
      <c r="S67" s="32"/>
      <c r="T67" s="32">
        <f t="shared" si="3"/>
        <v>0</v>
      </c>
      <c r="U67" s="32"/>
      <c r="V67" s="32"/>
      <c r="W67" s="112"/>
      <c r="Z67" s="112">
        <f t="shared" si="4"/>
        <v>0</v>
      </c>
      <c r="AB67" s="17">
        <f t="shared" si="5"/>
        <v>0</v>
      </c>
      <c r="AC67" s="43">
        <f t="shared" si="6"/>
        <v>0</v>
      </c>
      <c r="AD67" s="32">
        <f t="shared" si="7"/>
        <v>0</v>
      </c>
      <c r="AE67" s="43">
        <f t="shared" si="8"/>
        <v>150</v>
      </c>
      <c r="AF67" s="32"/>
      <c r="AG67" s="32"/>
      <c r="AH67" s="32">
        <f t="shared" si="9"/>
        <v>150</v>
      </c>
      <c r="AI67" s="32"/>
    </row>
    <row r="68" spans="6:35" s="17" customFormat="1" x14ac:dyDescent="0.25">
      <c r="F68" s="32"/>
      <c r="G68" s="32"/>
      <c r="H68" s="32">
        <f t="shared" si="0"/>
        <v>0</v>
      </c>
      <c r="J68" s="32"/>
      <c r="K68" s="32"/>
      <c r="L68" s="32"/>
      <c r="M68" s="32">
        <f t="shared" si="1"/>
        <v>0</v>
      </c>
      <c r="N68" s="32"/>
      <c r="O68" s="32"/>
      <c r="P68" s="32"/>
      <c r="Q68" s="32">
        <f t="shared" si="2"/>
        <v>0</v>
      </c>
      <c r="R68" s="32"/>
      <c r="S68" s="32"/>
      <c r="T68" s="32">
        <f t="shared" si="3"/>
        <v>0</v>
      </c>
      <c r="U68" s="32"/>
      <c r="V68" s="32"/>
      <c r="W68" s="112"/>
      <c r="Z68" s="112">
        <f t="shared" si="4"/>
        <v>0</v>
      </c>
      <c r="AB68" s="17">
        <f t="shared" si="5"/>
        <v>0</v>
      </c>
      <c r="AC68" s="43">
        <f t="shared" si="6"/>
        <v>0</v>
      </c>
      <c r="AD68" s="32">
        <f t="shared" si="7"/>
        <v>0</v>
      </c>
      <c r="AE68" s="43">
        <f t="shared" si="8"/>
        <v>150</v>
      </c>
      <c r="AF68" s="32"/>
      <c r="AG68" s="32"/>
      <c r="AH68" s="32">
        <f t="shared" si="9"/>
        <v>150</v>
      </c>
      <c r="AI68" s="32"/>
    </row>
    <row r="69" spans="6:35" s="17" customFormat="1" x14ac:dyDescent="0.25">
      <c r="F69" s="32"/>
      <c r="G69" s="32"/>
      <c r="H69" s="32">
        <f t="shared" si="0"/>
        <v>0</v>
      </c>
      <c r="J69" s="32"/>
      <c r="K69" s="32"/>
      <c r="L69" s="32"/>
      <c r="M69" s="32">
        <f t="shared" si="1"/>
        <v>0</v>
      </c>
      <c r="N69" s="32"/>
      <c r="O69" s="32"/>
      <c r="P69" s="32"/>
      <c r="Q69" s="32">
        <f t="shared" si="2"/>
        <v>0</v>
      </c>
      <c r="R69" s="32"/>
      <c r="S69" s="32"/>
      <c r="T69" s="32">
        <f t="shared" si="3"/>
        <v>0</v>
      </c>
      <c r="U69" s="32"/>
      <c r="V69" s="32"/>
      <c r="W69" s="112"/>
      <c r="Z69" s="112">
        <f t="shared" si="4"/>
        <v>0</v>
      </c>
      <c r="AB69" s="17">
        <f t="shared" si="5"/>
        <v>0</v>
      </c>
      <c r="AC69" s="43">
        <f t="shared" si="6"/>
        <v>0</v>
      </c>
      <c r="AD69" s="32">
        <f t="shared" si="7"/>
        <v>0</v>
      </c>
      <c r="AE69" s="43">
        <f t="shared" si="8"/>
        <v>150</v>
      </c>
      <c r="AF69" s="32"/>
      <c r="AG69" s="32"/>
      <c r="AH69" s="32">
        <f t="shared" si="9"/>
        <v>150</v>
      </c>
      <c r="AI69" s="32"/>
    </row>
    <row r="70" spans="6:35" s="17" customFormat="1" x14ac:dyDescent="0.25">
      <c r="F70" s="32"/>
      <c r="G70" s="32"/>
      <c r="H70" s="32">
        <f t="shared" si="0"/>
        <v>0</v>
      </c>
      <c r="J70" s="32"/>
      <c r="K70" s="32"/>
      <c r="L70" s="32"/>
      <c r="M70" s="32">
        <f t="shared" si="1"/>
        <v>0</v>
      </c>
      <c r="N70" s="32"/>
      <c r="O70" s="32"/>
      <c r="P70" s="32"/>
      <c r="Q70" s="32">
        <f t="shared" si="2"/>
        <v>0</v>
      </c>
      <c r="R70" s="32"/>
      <c r="S70" s="32"/>
      <c r="T70" s="32">
        <f t="shared" si="3"/>
        <v>0</v>
      </c>
      <c r="U70" s="32"/>
      <c r="V70" s="32"/>
      <c r="W70" s="112"/>
      <c r="Z70" s="112">
        <f t="shared" si="4"/>
        <v>0</v>
      </c>
      <c r="AB70" s="17">
        <f t="shared" si="5"/>
        <v>0</v>
      </c>
      <c r="AC70" s="43">
        <f t="shared" si="6"/>
        <v>0</v>
      </c>
      <c r="AD70" s="32">
        <f t="shared" si="7"/>
        <v>0</v>
      </c>
      <c r="AE70" s="43">
        <f t="shared" si="8"/>
        <v>150</v>
      </c>
      <c r="AF70" s="32"/>
      <c r="AG70" s="32"/>
      <c r="AH70" s="32">
        <f t="shared" si="9"/>
        <v>150</v>
      </c>
      <c r="AI70" s="32"/>
    </row>
    <row r="71" spans="6:35" s="17" customFormat="1" x14ac:dyDescent="0.25">
      <c r="F71" s="32"/>
      <c r="G71" s="32"/>
      <c r="H71" s="32">
        <f t="shared" si="0"/>
        <v>0</v>
      </c>
      <c r="J71" s="32"/>
      <c r="K71" s="32"/>
      <c r="L71" s="32"/>
      <c r="M71" s="32">
        <f t="shared" si="1"/>
        <v>0</v>
      </c>
      <c r="N71" s="32"/>
      <c r="O71" s="32"/>
      <c r="P71" s="32"/>
      <c r="Q71" s="32">
        <f t="shared" si="2"/>
        <v>0</v>
      </c>
      <c r="R71" s="32"/>
      <c r="S71" s="32"/>
      <c r="T71" s="32">
        <f t="shared" si="3"/>
        <v>0</v>
      </c>
      <c r="U71" s="32"/>
      <c r="V71" s="32"/>
      <c r="W71" s="112"/>
      <c r="Z71" s="112">
        <f t="shared" si="4"/>
        <v>0</v>
      </c>
      <c r="AB71" s="17">
        <f t="shared" si="5"/>
        <v>0</v>
      </c>
      <c r="AC71" s="43">
        <f t="shared" si="6"/>
        <v>0</v>
      </c>
      <c r="AD71" s="32">
        <f t="shared" si="7"/>
        <v>0</v>
      </c>
      <c r="AE71" s="43">
        <f t="shared" si="8"/>
        <v>150</v>
      </c>
      <c r="AF71" s="32"/>
      <c r="AG71" s="32"/>
      <c r="AH71" s="32">
        <f t="shared" si="9"/>
        <v>150</v>
      </c>
      <c r="AI71" s="32"/>
    </row>
    <row r="72" spans="6:35" s="17" customFormat="1" x14ac:dyDescent="0.25">
      <c r="F72" s="32"/>
      <c r="G72" s="32"/>
      <c r="H72" s="32">
        <f t="shared" si="0"/>
        <v>0</v>
      </c>
      <c r="J72" s="32"/>
      <c r="K72" s="32"/>
      <c r="L72" s="32"/>
      <c r="M72" s="32">
        <f t="shared" si="1"/>
        <v>0</v>
      </c>
      <c r="N72" s="32"/>
      <c r="O72" s="32"/>
      <c r="P72" s="32"/>
      <c r="Q72" s="32">
        <f t="shared" si="2"/>
        <v>0</v>
      </c>
      <c r="R72" s="32"/>
      <c r="S72" s="32"/>
      <c r="T72" s="32">
        <f t="shared" si="3"/>
        <v>0</v>
      </c>
      <c r="U72" s="32"/>
      <c r="V72" s="32"/>
      <c r="W72" s="112"/>
      <c r="Z72" s="112">
        <f t="shared" si="4"/>
        <v>0</v>
      </c>
      <c r="AB72" s="17">
        <f t="shared" si="5"/>
        <v>0</v>
      </c>
      <c r="AC72" s="43">
        <f t="shared" si="6"/>
        <v>0</v>
      </c>
      <c r="AD72" s="32">
        <f t="shared" si="7"/>
        <v>0</v>
      </c>
      <c r="AE72" s="43">
        <f t="shared" si="8"/>
        <v>150</v>
      </c>
      <c r="AF72" s="32"/>
      <c r="AG72" s="32"/>
      <c r="AH72" s="32">
        <f t="shared" si="9"/>
        <v>150</v>
      </c>
      <c r="AI72" s="32"/>
    </row>
    <row r="73" spans="6:35" s="17" customFormat="1" x14ac:dyDescent="0.25">
      <c r="F73" s="32"/>
      <c r="G73" s="32"/>
      <c r="H73" s="32">
        <f t="shared" ref="H73:H95" si="10">I73*2</f>
        <v>0</v>
      </c>
      <c r="J73" s="32"/>
      <c r="K73" s="32"/>
      <c r="L73" s="32"/>
      <c r="M73" s="32">
        <f t="shared" ref="M73:M89" si="11">N73*2</f>
        <v>0</v>
      </c>
      <c r="N73" s="32"/>
      <c r="O73" s="32"/>
      <c r="P73" s="32"/>
      <c r="Q73" s="32">
        <f t="shared" ref="Q73:Q93" si="12">P73*2</f>
        <v>0</v>
      </c>
      <c r="R73" s="32"/>
      <c r="S73" s="32"/>
      <c r="T73" s="32">
        <f t="shared" ref="T73:T95" si="13">U73*2</f>
        <v>0</v>
      </c>
      <c r="U73" s="32"/>
      <c r="V73" s="32"/>
      <c r="W73" s="112"/>
      <c r="Z73" s="112">
        <f t="shared" ref="Z73:Z99" si="14">Y73*2</f>
        <v>0</v>
      </c>
      <c r="AB73" s="17">
        <f t="shared" ref="AB73:AB99" si="15">AA73*2</f>
        <v>0</v>
      </c>
      <c r="AC73" s="43">
        <f t="shared" ref="AC73:AC99" si="16">F73+G73+H73+J73+K73+L73+M73+O73+Q73+R73+S73+T73+V73+W73+X73+Z73+AB73</f>
        <v>0</v>
      </c>
      <c r="AD73" s="32">
        <f t="shared" ref="AD73:AD99" si="17">(AC73/230)*100</f>
        <v>0</v>
      </c>
      <c r="AE73" s="43">
        <f t="shared" ref="AE73:AE99" si="18">(100-AD73)*1.5</f>
        <v>150</v>
      </c>
      <c r="AF73" s="32"/>
      <c r="AG73" s="32"/>
      <c r="AH73" s="32">
        <f t="shared" ref="AH73:AH99" si="19">AE73+AF73+AG73</f>
        <v>150</v>
      </c>
      <c r="AI73" s="32"/>
    </row>
    <row r="74" spans="6:35" s="17" customFormat="1" x14ac:dyDescent="0.25">
      <c r="F74" s="32"/>
      <c r="G74" s="32"/>
      <c r="H74" s="32">
        <f t="shared" si="10"/>
        <v>0</v>
      </c>
      <c r="J74" s="32"/>
      <c r="K74" s="32"/>
      <c r="L74" s="32"/>
      <c r="M74" s="32">
        <f t="shared" si="11"/>
        <v>0</v>
      </c>
      <c r="N74" s="32"/>
      <c r="O74" s="32"/>
      <c r="P74" s="32"/>
      <c r="Q74" s="32">
        <f t="shared" si="12"/>
        <v>0</v>
      </c>
      <c r="R74" s="32"/>
      <c r="S74" s="32"/>
      <c r="T74" s="32">
        <f t="shared" si="13"/>
        <v>0</v>
      </c>
      <c r="U74" s="32"/>
      <c r="V74" s="32"/>
      <c r="W74" s="112"/>
      <c r="Z74" s="112">
        <f t="shared" si="14"/>
        <v>0</v>
      </c>
      <c r="AB74" s="17">
        <f t="shared" si="15"/>
        <v>0</v>
      </c>
      <c r="AC74" s="43">
        <f t="shared" si="16"/>
        <v>0</v>
      </c>
      <c r="AD74" s="32">
        <f t="shared" si="17"/>
        <v>0</v>
      </c>
      <c r="AE74" s="43">
        <f t="shared" si="18"/>
        <v>150</v>
      </c>
      <c r="AF74" s="32"/>
      <c r="AG74" s="32"/>
      <c r="AH74" s="32">
        <f t="shared" si="19"/>
        <v>150</v>
      </c>
      <c r="AI74" s="32"/>
    </row>
    <row r="75" spans="6:35" x14ac:dyDescent="0.25">
      <c r="F75" s="32"/>
      <c r="G75" s="32"/>
      <c r="H75" s="32">
        <f t="shared" si="10"/>
        <v>0</v>
      </c>
      <c r="I75" s="17"/>
      <c r="J75" s="32"/>
      <c r="K75" s="32"/>
      <c r="L75" s="32"/>
      <c r="M75" s="32">
        <f t="shared" si="11"/>
        <v>0</v>
      </c>
      <c r="N75" s="32"/>
      <c r="O75" s="32"/>
      <c r="P75" s="32"/>
      <c r="Q75" s="32">
        <f t="shared" si="12"/>
        <v>0</v>
      </c>
      <c r="R75" s="32"/>
      <c r="S75" s="32"/>
      <c r="T75" s="32">
        <f t="shared" si="13"/>
        <v>0</v>
      </c>
      <c r="U75" s="32"/>
      <c r="V75" s="32"/>
      <c r="X75" s="17"/>
      <c r="Z75" s="112">
        <f t="shared" si="14"/>
        <v>0</v>
      </c>
      <c r="AB75" s="17">
        <f t="shared" si="15"/>
        <v>0</v>
      </c>
      <c r="AC75" s="43">
        <f t="shared" si="16"/>
        <v>0</v>
      </c>
      <c r="AD75" s="32">
        <f t="shared" si="17"/>
        <v>0</v>
      </c>
      <c r="AE75" s="43">
        <f t="shared" si="18"/>
        <v>150</v>
      </c>
      <c r="AH75" s="32">
        <f t="shared" si="19"/>
        <v>150</v>
      </c>
    </row>
    <row r="76" spans="6:35" x14ac:dyDescent="0.25">
      <c r="F76" s="32"/>
      <c r="G76" s="32"/>
      <c r="H76" s="32">
        <f t="shared" si="10"/>
        <v>0</v>
      </c>
      <c r="I76" s="17"/>
      <c r="J76" s="32"/>
      <c r="K76" s="32"/>
      <c r="L76" s="32"/>
      <c r="M76" s="32">
        <f t="shared" si="11"/>
        <v>0</v>
      </c>
      <c r="N76" s="32"/>
      <c r="O76" s="32"/>
      <c r="P76" s="32"/>
      <c r="Q76" s="32">
        <f t="shared" si="12"/>
        <v>0</v>
      </c>
      <c r="R76" s="32"/>
      <c r="S76" s="32"/>
      <c r="T76" s="32">
        <f t="shared" si="13"/>
        <v>0</v>
      </c>
      <c r="U76" s="32"/>
      <c r="V76" s="32"/>
      <c r="X76" s="17"/>
      <c r="Z76" s="112">
        <f t="shared" si="14"/>
        <v>0</v>
      </c>
      <c r="AB76" s="17">
        <f t="shared" si="15"/>
        <v>0</v>
      </c>
      <c r="AC76" s="43">
        <f t="shared" si="16"/>
        <v>0</v>
      </c>
      <c r="AD76" s="32">
        <f t="shared" si="17"/>
        <v>0</v>
      </c>
      <c r="AE76" s="43">
        <f t="shared" si="18"/>
        <v>150</v>
      </c>
      <c r="AH76" s="32">
        <f t="shared" si="19"/>
        <v>150</v>
      </c>
    </row>
    <row r="77" spans="6:35" x14ac:dyDescent="0.25">
      <c r="F77" s="32"/>
      <c r="G77" s="32"/>
      <c r="H77" s="32">
        <f t="shared" si="10"/>
        <v>0</v>
      </c>
      <c r="I77" s="17"/>
      <c r="J77" s="32"/>
      <c r="K77" s="32"/>
      <c r="L77" s="32"/>
      <c r="M77" s="32">
        <f t="shared" si="11"/>
        <v>0</v>
      </c>
      <c r="N77" s="32"/>
      <c r="O77" s="32"/>
      <c r="P77" s="32"/>
      <c r="Q77" s="32">
        <f t="shared" si="12"/>
        <v>0</v>
      </c>
      <c r="R77" s="32"/>
      <c r="S77" s="32"/>
      <c r="T77" s="32">
        <f t="shared" si="13"/>
        <v>0</v>
      </c>
      <c r="U77" s="32"/>
      <c r="V77" s="32"/>
      <c r="X77" s="17"/>
      <c r="Z77" s="112">
        <f t="shared" si="14"/>
        <v>0</v>
      </c>
      <c r="AB77" s="17">
        <f t="shared" si="15"/>
        <v>0</v>
      </c>
      <c r="AC77" s="43">
        <f t="shared" si="16"/>
        <v>0</v>
      </c>
      <c r="AD77" s="32">
        <f t="shared" si="17"/>
        <v>0</v>
      </c>
      <c r="AE77" s="43">
        <f t="shared" si="18"/>
        <v>150</v>
      </c>
      <c r="AH77" s="32">
        <f t="shared" si="19"/>
        <v>150</v>
      </c>
    </row>
    <row r="78" spans="6:35" x14ac:dyDescent="0.25">
      <c r="F78" s="32"/>
      <c r="G78" s="32"/>
      <c r="H78" s="32">
        <f t="shared" si="10"/>
        <v>0</v>
      </c>
      <c r="I78" s="17"/>
      <c r="J78" s="32"/>
      <c r="K78" s="32"/>
      <c r="L78" s="32"/>
      <c r="M78" s="32">
        <f t="shared" si="11"/>
        <v>0</v>
      </c>
      <c r="N78" s="32"/>
      <c r="O78" s="32"/>
      <c r="P78" s="32"/>
      <c r="Q78" s="32">
        <f t="shared" si="12"/>
        <v>0</v>
      </c>
      <c r="R78" s="32"/>
      <c r="S78" s="32"/>
      <c r="T78" s="32">
        <f t="shared" si="13"/>
        <v>0</v>
      </c>
      <c r="U78" s="32"/>
      <c r="V78" s="32"/>
      <c r="X78" s="17"/>
      <c r="Z78" s="112">
        <f t="shared" si="14"/>
        <v>0</v>
      </c>
      <c r="AB78" s="17">
        <f t="shared" si="15"/>
        <v>0</v>
      </c>
      <c r="AC78" s="43">
        <f t="shared" si="16"/>
        <v>0</v>
      </c>
      <c r="AD78" s="32">
        <f t="shared" si="17"/>
        <v>0</v>
      </c>
      <c r="AE78" s="43">
        <f t="shared" si="18"/>
        <v>150</v>
      </c>
      <c r="AH78" s="32">
        <f t="shared" si="19"/>
        <v>150</v>
      </c>
    </row>
    <row r="79" spans="6:35" x14ac:dyDescent="0.25">
      <c r="F79" s="32"/>
      <c r="G79" s="32"/>
      <c r="H79" s="32">
        <f t="shared" si="10"/>
        <v>0</v>
      </c>
      <c r="I79" s="17"/>
      <c r="J79" s="32"/>
      <c r="K79" s="32"/>
      <c r="L79" s="32"/>
      <c r="M79" s="32">
        <f t="shared" si="11"/>
        <v>0</v>
      </c>
      <c r="N79" s="32"/>
      <c r="O79" s="32"/>
      <c r="P79" s="32"/>
      <c r="Q79" s="32">
        <f t="shared" si="12"/>
        <v>0</v>
      </c>
      <c r="R79" s="32"/>
      <c r="S79" s="32"/>
      <c r="T79" s="32">
        <f t="shared" si="13"/>
        <v>0</v>
      </c>
      <c r="U79" s="32"/>
      <c r="V79" s="32"/>
      <c r="X79" s="17"/>
      <c r="Z79" s="112">
        <f t="shared" si="14"/>
        <v>0</v>
      </c>
      <c r="AB79" s="17">
        <f t="shared" si="15"/>
        <v>0</v>
      </c>
      <c r="AC79" s="43">
        <f t="shared" si="16"/>
        <v>0</v>
      </c>
      <c r="AD79" s="32">
        <f t="shared" si="17"/>
        <v>0</v>
      </c>
      <c r="AE79" s="43">
        <f t="shared" si="18"/>
        <v>150</v>
      </c>
      <c r="AH79" s="32">
        <f t="shared" si="19"/>
        <v>150</v>
      </c>
    </row>
    <row r="80" spans="6:35" x14ac:dyDescent="0.25">
      <c r="F80" s="32"/>
      <c r="G80" s="32"/>
      <c r="H80" s="32">
        <f t="shared" si="10"/>
        <v>0</v>
      </c>
      <c r="I80" s="17"/>
      <c r="J80" s="32"/>
      <c r="K80" s="32"/>
      <c r="L80" s="32"/>
      <c r="M80" s="32">
        <f t="shared" si="11"/>
        <v>0</v>
      </c>
      <c r="N80" s="32"/>
      <c r="O80" s="32"/>
      <c r="P80" s="32"/>
      <c r="Q80" s="32">
        <f t="shared" si="12"/>
        <v>0</v>
      </c>
      <c r="R80" s="32"/>
      <c r="S80" s="32"/>
      <c r="T80" s="32">
        <f t="shared" si="13"/>
        <v>0</v>
      </c>
      <c r="U80" s="32"/>
      <c r="V80" s="32"/>
      <c r="X80" s="17"/>
      <c r="Z80" s="112">
        <f t="shared" si="14"/>
        <v>0</v>
      </c>
      <c r="AB80" s="17">
        <f t="shared" si="15"/>
        <v>0</v>
      </c>
      <c r="AC80" s="43">
        <f t="shared" si="16"/>
        <v>0</v>
      </c>
      <c r="AD80" s="32">
        <f t="shared" si="17"/>
        <v>0</v>
      </c>
      <c r="AE80" s="43">
        <f t="shared" si="18"/>
        <v>150</v>
      </c>
      <c r="AH80" s="32">
        <f t="shared" si="19"/>
        <v>150</v>
      </c>
    </row>
    <row r="81" spans="6:34" x14ac:dyDescent="0.25">
      <c r="F81" s="32"/>
      <c r="G81" s="32"/>
      <c r="H81" s="32">
        <f t="shared" si="10"/>
        <v>0</v>
      </c>
      <c r="I81" s="17"/>
      <c r="J81" s="32"/>
      <c r="K81" s="32"/>
      <c r="L81" s="32"/>
      <c r="M81" s="32">
        <f t="shared" si="11"/>
        <v>0</v>
      </c>
      <c r="N81" s="32"/>
      <c r="O81" s="32"/>
      <c r="P81" s="32"/>
      <c r="Q81" s="32">
        <f t="shared" si="12"/>
        <v>0</v>
      </c>
      <c r="R81" s="32"/>
      <c r="S81" s="32"/>
      <c r="T81" s="32">
        <f t="shared" si="13"/>
        <v>0</v>
      </c>
      <c r="U81" s="32"/>
      <c r="V81" s="32"/>
      <c r="X81" s="17"/>
      <c r="Z81" s="112">
        <f t="shared" si="14"/>
        <v>0</v>
      </c>
      <c r="AB81" s="17">
        <f t="shared" si="15"/>
        <v>0</v>
      </c>
      <c r="AC81" s="43">
        <f t="shared" si="16"/>
        <v>0</v>
      </c>
      <c r="AD81" s="32">
        <f t="shared" si="17"/>
        <v>0</v>
      </c>
      <c r="AE81" s="43">
        <f t="shared" si="18"/>
        <v>150</v>
      </c>
      <c r="AH81" s="32">
        <f t="shared" si="19"/>
        <v>150</v>
      </c>
    </row>
    <row r="82" spans="6:34" x14ac:dyDescent="0.25">
      <c r="F82" s="32"/>
      <c r="G82" s="32"/>
      <c r="H82" s="32">
        <f t="shared" si="10"/>
        <v>0</v>
      </c>
      <c r="I82" s="17"/>
      <c r="J82" s="32"/>
      <c r="K82" s="32"/>
      <c r="L82" s="32"/>
      <c r="M82" s="32">
        <f t="shared" si="11"/>
        <v>0</v>
      </c>
      <c r="N82" s="32"/>
      <c r="O82" s="32"/>
      <c r="P82" s="32"/>
      <c r="Q82" s="32">
        <f t="shared" si="12"/>
        <v>0</v>
      </c>
      <c r="R82" s="32"/>
      <c r="S82" s="32"/>
      <c r="T82" s="32">
        <f t="shared" si="13"/>
        <v>0</v>
      </c>
      <c r="U82" s="32"/>
      <c r="V82" s="32"/>
      <c r="X82" s="17"/>
      <c r="Z82" s="112">
        <f t="shared" si="14"/>
        <v>0</v>
      </c>
      <c r="AB82" s="17">
        <f t="shared" si="15"/>
        <v>0</v>
      </c>
      <c r="AC82" s="43">
        <f t="shared" si="16"/>
        <v>0</v>
      </c>
      <c r="AD82" s="32">
        <f t="shared" si="17"/>
        <v>0</v>
      </c>
      <c r="AE82" s="43">
        <f t="shared" si="18"/>
        <v>150</v>
      </c>
      <c r="AH82" s="32">
        <f t="shared" si="19"/>
        <v>150</v>
      </c>
    </row>
    <row r="83" spans="6:34" x14ac:dyDescent="0.25">
      <c r="F83" s="32"/>
      <c r="G83" s="32"/>
      <c r="H83" s="32">
        <f t="shared" si="10"/>
        <v>0</v>
      </c>
      <c r="I83" s="17"/>
      <c r="J83" s="32"/>
      <c r="K83" s="32"/>
      <c r="L83" s="32"/>
      <c r="M83" s="32">
        <f t="shared" si="11"/>
        <v>0</v>
      </c>
      <c r="N83" s="32"/>
      <c r="O83" s="32"/>
      <c r="P83" s="32"/>
      <c r="Q83" s="32">
        <f t="shared" si="12"/>
        <v>0</v>
      </c>
      <c r="R83" s="32"/>
      <c r="S83" s="32"/>
      <c r="T83" s="32">
        <f t="shared" si="13"/>
        <v>0</v>
      </c>
      <c r="U83" s="32"/>
      <c r="V83" s="32"/>
      <c r="X83" s="17"/>
      <c r="Z83" s="112">
        <f t="shared" si="14"/>
        <v>0</v>
      </c>
      <c r="AB83" s="17">
        <f t="shared" si="15"/>
        <v>0</v>
      </c>
      <c r="AC83" s="43">
        <f t="shared" si="16"/>
        <v>0</v>
      </c>
      <c r="AD83" s="32">
        <f t="shared" si="17"/>
        <v>0</v>
      </c>
      <c r="AE83" s="43">
        <f t="shared" si="18"/>
        <v>150</v>
      </c>
      <c r="AH83" s="32">
        <f t="shared" si="19"/>
        <v>150</v>
      </c>
    </row>
    <row r="84" spans="6:34" x14ac:dyDescent="0.25">
      <c r="F84" s="32"/>
      <c r="G84" s="32"/>
      <c r="H84" s="32">
        <f t="shared" si="10"/>
        <v>0</v>
      </c>
      <c r="I84" s="17"/>
      <c r="J84" s="32"/>
      <c r="K84" s="32"/>
      <c r="L84" s="32"/>
      <c r="M84" s="32">
        <f t="shared" si="11"/>
        <v>0</v>
      </c>
      <c r="N84" s="32"/>
      <c r="O84" s="32"/>
      <c r="P84" s="32"/>
      <c r="Q84" s="32">
        <f t="shared" si="12"/>
        <v>0</v>
      </c>
      <c r="R84" s="32"/>
      <c r="S84" s="32"/>
      <c r="T84" s="32">
        <f t="shared" si="13"/>
        <v>0</v>
      </c>
      <c r="U84" s="32"/>
      <c r="V84" s="32"/>
      <c r="X84" s="17"/>
      <c r="Z84" s="112">
        <f t="shared" si="14"/>
        <v>0</v>
      </c>
      <c r="AB84" s="17">
        <f t="shared" si="15"/>
        <v>0</v>
      </c>
      <c r="AC84" s="43">
        <f t="shared" si="16"/>
        <v>0</v>
      </c>
      <c r="AD84" s="32">
        <f t="shared" si="17"/>
        <v>0</v>
      </c>
      <c r="AE84" s="43">
        <f t="shared" si="18"/>
        <v>150</v>
      </c>
      <c r="AH84" s="32">
        <f t="shared" si="19"/>
        <v>150</v>
      </c>
    </row>
    <row r="85" spans="6:34" x14ac:dyDescent="0.25">
      <c r="F85" s="32"/>
      <c r="G85" s="32"/>
      <c r="H85" s="32">
        <f t="shared" si="10"/>
        <v>0</v>
      </c>
      <c r="I85" s="17"/>
      <c r="J85" s="32"/>
      <c r="K85" s="32"/>
      <c r="L85" s="32"/>
      <c r="M85" s="32">
        <f t="shared" si="11"/>
        <v>0</v>
      </c>
      <c r="N85" s="32"/>
      <c r="O85" s="32"/>
      <c r="P85" s="32"/>
      <c r="Q85" s="32">
        <f t="shared" si="12"/>
        <v>0</v>
      </c>
      <c r="R85" s="32"/>
      <c r="S85" s="32"/>
      <c r="T85" s="32">
        <f t="shared" si="13"/>
        <v>0</v>
      </c>
      <c r="U85" s="32"/>
      <c r="V85" s="32"/>
      <c r="X85" s="17"/>
      <c r="Z85" s="112">
        <f t="shared" si="14"/>
        <v>0</v>
      </c>
      <c r="AB85" s="17">
        <f t="shared" si="15"/>
        <v>0</v>
      </c>
      <c r="AC85" s="43">
        <f t="shared" si="16"/>
        <v>0</v>
      </c>
      <c r="AD85" s="32">
        <f t="shared" si="17"/>
        <v>0</v>
      </c>
      <c r="AE85" s="43">
        <f t="shared" si="18"/>
        <v>150</v>
      </c>
      <c r="AH85" s="32">
        <f t="shared" si="19"/>
        <v>150</v>
      </c>
    </row>
    <row r="86" spans="6:34" x14ac:dyDescent="0.25">
      <c r="F86" s="32"/>
      <c r="G86" s="32"/>
      <c r="H86" s="32">
        <f t="shared" si="10"/>
        <v>0</v>
      </c>
      <c r="I86" s="17"/>
      <c r="J86" s="32"/>
      <c r="K86" s="32"/>
      <c r="L86" s="32"/>
      <c r="M86" s="32">
        <f t="shared" si="11"/>
        <v>0</v>
      </c>
      <c r="N86" s="32"/>
      <c r="O86" s="32"/>
      <c r="P86" s="32"/>
      <c r="Q86" s="32">
        <f t="shared" si="12"/>
        <v>0</v>
      </c>
      <c r="R86" s="32"/>
      <c r="S86" s="32"/>
      <c r="T86" s="32">
        <f t="shared" si="13"/>
        <v>0</v>
      </c>
      <c r="U86" s="32"/>
      <c r="V86" s="32"/>
      <c r="X86" s="17"/>
      <c r="Z86" s="112">
        <f t="shared" si="14"/>
        <v>0</v>
      </c>
      <c r="AB86" s="17">
        <f t="shared" si="15"/>
        <v>0</v>
      </c>
      <c r="AC86" s="43">
        <f t="shared" si="16"/>
        <v>0</v>
      </c>
      <c r="AD86" s="32">
        <f t="shared" si="17"/>
        <v>0</v>
      </c>
      <c r="AE86" s="43">
        <f t="shared" si="18"/>
        <v>150</v>
      </c>
      <c r="AH86" s="32">
        <f t="shared" si="19"/>
        <v>150</v>
      </c>
    </row>
    <row r="87" spans="6:34" x14ac:dyDescent="0.25">
      <c r="F87" s="32"/>
      <c r="G87" s="32"/>
      <c r="H87" s="32">
        <f t="shared" si="10"/>
        <v>0</v>
      </c>
      <c r="I87" s="17"/>
      <c r="J87" s="32"/>
      <c r="K87" s="32"/>
      <c r="L87" s="32"/>
      <c r="M87" s="32">
        <f t="shared" si="11"/>
        <v>0</v>
      </c>
      <c r="N87" s="32"/>
      <c r="O87" s="32"/>
      <c r="P87" s="32"/>
      <c r="Q87" s="32">
        <f t="shared" si="12"/>
        <v>0</v>
      </c>
      <c r="R87" s="32"/>
      <c r="S87" s="32"/>
      <c r="T87" s="32">
        <f t="shared" si="13"/>
        <v>0</v>
      </c>
      <c r="U87" s="32"/>
      <c r="V87" s="32"/>
      <c r="X87" s="17"/>
      <c r="Z87" s="112">
        <f t="shared" si="14"/>
        <v>0</v>
      </c>
      <c r="AB87" s="17">
        <f t="shared" si="15"/>
        <v>0</v>
      </c>
      <c r="AC87" s="43">
        <f t="shared" si="16"/>
        <v>0</v>
      </c>
      <c r="AD87" s="32">
        <f t="shared" si="17"/>
        <v>0</v>
      </c>
      <c r="AE87" s="43">
        <f t="shared" si="18"/>
        <v>150</v>
      </c>
      <c r="AH87" s="32">
        <f t="shared" si="19"/>
        <v>150</v>
      </c>
    </row>
    <row r="88" spans="6:34" x14ac:dyDescent="0.25">
      <c r="F88" s="32"/>
      <c r="G88" s="32"/>
      <c r="H88" s="32">
        <f t="shared" si="10"/>
        <v>0</v>
      </c>
      <c r="I88" s="17"/>
      <c r="J88" s="32"/>
      <c r="K88" s="32"/>
      <c r="L88" s="32"/>
      <c r="M88" s="32">
        <f t="shared" si="11"/>
        <v>0</v>
      </c>
      <c r="N88" s="32"/>
      <c r="O88" s="32"/>
      <c r="P88" s="32"/>
      <c r="Q88" s="32">
        <f t="shared" si="12"/>
        <v>0</v>
      </c>
      <c r="R88" s="32"/>
      <c r="S88" s="32"/>
      <c r="T88" s="32">
        <f t="shared" si="13"/>
        <v>0</v>
      </c>
      <c r="U88" s="32"/>
      <c r="V88" s="32"/>
      <c r="X88" s="17"/>
      <c r="Z88" s="112">
        <f t="shared" si="14"/>
        <v>0</v>
      </c>
      <c r="AB88" s="17">
        <f t="shared" si="15"/>
        <v>0</v>
      </c>
      <c r="AC88" s="43">
        <f t="shared" si="16"/>
        <v>0</v>
      </c>
      <c r="AD88" s="32">
        <f t="shared" si="17"/>
        <v>0</v>
      </c>
      <c r="AE88" s="43">
        <f t="shared" si="18"/>
        <v>150</v>
      </c>
      <c r="AH88" s="32">
        <f t="shared" si="19"/>
        <v>150</v>
      </c>
    </row>
    <row r="89" spans="6:34" x14ac:dyDescent="0.25">
      <c r="F89" s="32"/>
      <c r="G89" s="32"/>
      <c r="H89" s="32">
        <f t="shared" si="10"/>
        <v>0</v>
      </c>
      <c r="I89" s="17"/>
      <c r="J89" s="32"/>
      <c r="K89" s="32"/>
      <c r="L89" s="32"/>
      <c r="M89" s="32">
        <f t="shared" si="11"/>
        <v>0</v>
      </c>
      <c r="N89" s="32"/>
      <c r="O89" s="32"/>
      <c r="P89" s="32"/>
      <c r="Q89" s="32">
        <f t="shared" si="12"/>
        <v>0</v>
      </c>
      <c r="R89" s="32"/>
      <c r="S89" s="32"/>
      <c r="T89" s="32">
        <f t="shared" si="13"/>
        <v>0</v>
      </c>
      <c r="U89" s="32"/>
      <c r="V89" s="32"/>
      <c r="X89" s="17"/>
      <c r="Z89" s="112">
        <f t="shared" si="14"/>
        <v>0</v>
      </c>
      <c r="AB89" s="17">
        <f t="shared" si="15"/>
        <v>0</v>
      </c>
      <c r="AC89" s="43">
        <f t="shared" si="16"/>
        <v>0</v>
      </c>
      <c r="AD89" s="32">
        <f t="shared" si="17"/>
        <v>0</v>
      </c>
      <c r="AE89" s="43">
        <f t="shared" si="18"/>
        <v>150</v>
      </c>
      <c r="AH89" s="32">
        <f t="shared" si="19"/>
        <v>150</v>
      </c>
    </row>
    <row r="90" spans="6:34" x14ac:dyDescent="0.25">
      <c r="F90" s="32"/>
      <c r="G90" s="32"/>
      <c r="H90" s="32">
        <f t="shared" si="10"/>
        <v>0</v>
      </c>
      <c r="I90" s="17"/>
      <c r="J90" s="32"/>
      <c r="K90" s="32"/>
      <c r="L90" s="32"/>
      <c r="M90" s="32">
        <f t="shared" ref="M90:M93" si="20">N90*2</f>
        <v>0</v>
      </c>
      <c r="N90" s="32"/>
      <c r="O90" s="32"/>
      <c r="P90" s="32"/>
      <c r="Q90" s="32">
        <f t="shared" si="12"/>
        <v>0</v>
      </c>
      <c r="R90" s="32"/>
      <c r="S90" s="32"/>
      <c r="T90" s="32">
        <f t="shared" si="13"/>
        <v>0</v>
      </c>
      <c r="U90" s="32"/>
      <c r="V90" s="32"/>
      <c r="X90" s="17"/>
      <c r="Z90" s="112">
        <f t="shared" si="14"/>
        <v>0</v>
      </c>
      <c r="AB90" s="17">
        <f t="shared" si="15"/>
        <v>0</v>
      </c>
      <c r="AC90" s="43">
        <f t="shared" si="16"/>
        <v>0</v>
      </c>
      <c r="AD90" s="32">
        <f t="shared" si="17"/>
        <v>0</v>
      </c>
      <c r="AE90" s="43">
        <f t="shared" si="18"/>
        <v>150</v>
      </c>
      <c r="AH90" s="32">
        <f t="shared" si="19"/>
        <v>150</v>
      </c>
    </row>
    <row r="91" spans="6:34" x14ac:dyDescent="0.25">
      <c r="F91" s="32"/>
      <c r="G91" s="32"/>
      <c r="H91" s="32">
        <f t="shared" si="10"/>
        <v>0</v>
      </c>
      <c r="I91" s="17"/>
      <c r="J91" s="32"/>
      <c r="K91" s="32"/>
      <c r="L91" s="32"/>
      <c r="M91" s="32">
        <f t="shared" si="20"/>
        <v>0</v>
      </c>
      <c r="N91" s="32"/>
      <c r="O91" s="32"/>
      <c r="P91" s="32"/>
      <c r="Q91" s="32">
        <f t="shared" si="12"/>
        <v>0</v>
      </c>
      <c r="R91" s="32"/>
      <c r="S91" s="32"/>
      <c r="T91" s="32">
        <f t="shared" si="13"/>
        <v>0</v>
      </c>
      <c r="U91" s="32"/>
      <c r="V91" s="32"/>
      <c r="X91" s="17"/>
      <c r="Z91" s="112">
        <f t="shared" si="14"/>
        <v>0</v>
      </c>
      <c r="AB91" s="17">
        <f t="shared" si="15"/>
        <v>0</v>
      </c>
      <c r="AC91" s="43">
        <f t="shared" si="16"/>
        <v>0</v>
      </c>
      <c r="AD91" s="32">
        <f t="shared" si="17"/>
        <v>0</v>
      </c>
      <c r="AE91" s="43">
        <f t="shared" si="18"/>
        <v>150</v>
      </c>
      <c r="AH91" s="32">
        <f t="shared" si="19"/>
        <v>150</v>
      </c>
    </row>
    <row r="92" spans="6:34" x14ac:dyDescent="0.25">
      <c r="F92" s="32"/>
      <c r="G92" s="32"/>
      <c r="H92" s="32">
        <f t="shared" si="10"/>
        <v>0</v>
      </c>
      <c r="I92" s="17"/>
      <c r="J92" s="32"/>
      <c r="K92" s="32"/>
      <c r="L92" s="32"/>
      <c r="M92" s="32">
        <f t="shared" si="20"/>
        <v>0</v>
      </c>
      <c r="N92" s="32"/>
      <c r="O92" s="32"/>
      <c r="P92" s="32"/>
      <c r="Q92" s="32">
        <f t="shared" si="12"/>
        <v>0</v>
      </c>
      <c r="R92" s="32"/>
      <c r="S92" s="32"/>
      <c r="T92" s="32">
        <f t="shared" si="13"/>
        <v>0</v>
      </c>
      <c r="U92" s="32"/>
      <c r="V92" s="32"/>
      <c r="X92" s="17"/>
      <c r="Z92" s="112">
        <f t="shared" si="14"/>
        <v>0</v>
      </c>
      <c r="AB92" s="17">
        <f t="shared" si="15"/>
        <v>0</v>
      </c>
      <c r="AC92" s="43">
        <f t="shared" si="16"/>
        <v>0</v>
      </c>
      <c r="AD92" s="32">
        <f t="shared" si="17"/>
        <v>0</v>
      </c>
      <c r="AE92" s="43">
        <f t="shared" si="18"/>
        <v>150</v>
      </c>
      <c r="AH92" s="32">
        <f t="shared" si="19"/>
        <v>150</v>
      </c>
    </row>
    <row r="93" spans="6:34" x14ac:dyDescent="0.25">
      <c r="F93" s="32"/>
      <c r="G93" s="32"/>
      <c r="H93" s="32">
        <f t="shared" si="10"/>
        <v>0</v>
      </c>
      <c r="I93" s="17"/>
      <c r="J93" s="32"/>
      <c r="K93" s="32"/>
      <c r="L93" s="32"/>
      <c r="M93" s="32">
        <f t="shared" si="20"/>
        <v>0</v>
      </c>
      <c r="N93" s="32"/>
      <c r="O93" s="32"/>
      <c r="P93" s="32"/>
      <c r="Q93" s="32">
        <f t="shared" si="12"/>
        <v>0</v>
      </c>
      <c r="R93" s="32"/>
      <c r="S93" s="32"/>
      <c r="T93" s="32">
        <f t="shared" si="13"/>
        <v>0</v>
      </c>
      <c r="U93" s="32"/>
      <c r="V93" s="32"/>
      <c r="X93" s="17"/>
      <c r="Z93" s="112">
        <f t="shared" si="14"/>
        <v>0</v>
      </c>
      <c r="AB93" s="17">
        <f t="shared" si="15"/>
        <v>0</v>
      </c>
      <c r="AC93" s="43">
        <f t="shared" si="16"/>
        <v>0</v>
      </c>
      <c r="AD93" s="32">
        <f t="shared" si="17"/>
        <v>0</v>
      </c>
      <c r="AE93" s="43">
        <f t="shared" si="18"/>
        <v>150</v>
      </c>
      <c r="AH93" s="32">
        <f t="shared" si="19"/>
        <v>150</v>
      </c>
    </row>
    <row r="94" spans="6:34" x14ac:dyDescent="0.25">
      <c r="F94" s="32"/>
      <c r="G94" s="32"/>
      <c r="H94" s="32">
        <f t="shared" si="10"/>
        <v>0</v>
      </c>
      <c r="I94" s="17"/>
      <c r="J94" s="32"/>
      <c r="K94" s="32"/>
      <c r="L94" s="32"/>
      <c r="M94" s="32"/>
      <c r="N94" s="32"/>
      <c r="O94" s="32"/>
      <c r="P94" s="32"/>
      <c r="Q94" s="32">
        <f t="shared" ref="Q94:Q99" si="21">P94*2</f>
        <v>0</v>
      </c>
      <c r="R94" s="32"/>
      <c r="S94" s="32"/>
      <c r="T94" s="32">
        <f t="shared" si="13"/>
        <v>0</v>
      </c>
      <c r="U94" s="32"/>
      <c r="V94" s="32"/>
      <c r="X94" s="17"/>
      <c r="Z94" s="112">
        <f t="shared" si="14"/>
        <v>0</v>
      </c>
      <c r="AB94" s="17">
        <f t="shared" si="15"/>
        <v>0</v>
      </c>
      <c r="AC94" s="43">
        <f t="shared" si="16"/>
        <v>0</v>
      </c>
      <c r="AD94" s="32">
        <f t="shared" si="17"/>
        <v>0</v>
      </c>
      <c r="AE94" s="43">
        <f t="shared" si="18"/>
        <v>150</v>
      </c>
      <c r="AH94" s="32">
        <f t="shared" si="19"/>
        <v>150</v>
      </c>
    </row>
    <row r="95" spans="6:34" x14ac:dyDescent="0.25">
      <c r="F95" s="32"/>
      <c r="G95" s="32"/>
      <c r="H95" s="32">
        <f t="shared" si="10"/>
        <v>0</v>
      </c>
      <c r="I95" s="17"/>
      <c r="J95" s="32"/>
      <c r="K95" s="32"/>
      <c r="L95" s="32"/>
      <c r="M95" s="32"/>
      <c r="N95" s="32"/>
      <c r="O95" s="32"/>
      <c r="P95" s="32"/>
      <c r="Q95" s="32">
        <f t="shared" si="21"/>
        <v>0</v>
      </c>
      <c r="R95" s="32"/>
      <c r="S95" s="32"/>
      <c r="T95" s="32">
        <f t="shared" si="13"/>
        <v>0</v>
      </c>
      <c r="U95" s="32"/>
      <c r="V95" s="32"/>
      <c r="X95" s="17"/>
      <c r="Z95" s="112">
        <f t="shared" si="14"/>
        <v>0</v>
      </c>
      <c r="AB95" s="17">
        <f t="shared" si="15"/>
        <v>0</v>
      </c>
      <c r="AC95" s="43">
        <f t="shared" si="16"/>
        <v>0</v>
      </c>
      <c r="AD95" s="32">
        <f t="shared" si="17"/>
        <v>0</v>
      </c>
      <c r="AE95" s="43">
        <f t="shared" si="18"/>
        <v>150</v>
      </c>
      <c r="AH95" s="32">
        <f t="shared" si="19"/>
        <v>150</v>
      </c>
    </row>
    <row r="96" spans="6:34" x14ac:dyDescent="0.25">
      <c r="F96" s="32"/>
      <c r="G96" s="32"/>
      <c r="H96" s="32"/>
      <c r="I96" s="17"/>
      <c r="J96" s="32"/>
      <c r="K96" s="32"/>
      <c r="L96" s="32"/>
      <c r="M96" s="32"/>
      <c r="N96" s="32"/>
      <c r="O96" s="32"/>
      <c r="P96" s="32"/>
      <c r="Q96" s="32">
        <f t="shared" si="21"/>
        <v>0</v>
      </c>
      <c r="R96" s="32"/>
      <c r="S96" s="32"/>
      <c r="T96" s="32"/>
      <c r="U96" s="32"/>
      <c r="V96" s="32"/>
      <c r="X96" s="17"/>
      <c r="Z96" s="112">
        <f t="shared" si="14"/>
        <v>0</v>
      </c>
      <c r="AB96" s="17">
        <f t="shared" si="15"/>
        <v>0</v>
      </c>
      <c r="AC96" s="43">
        <f t="shared" si="16"/>
        <v>0</v>
      </c>
      <c r="AD96" s="32">
        <f t="shared" si="17"/>
        <v>0</v>
      </c>
      <c r="AE96" s="43">
        <f t="shared" si="18"/>
        <v>150</v>
      </c>
      <c r="AH96" s="32">
        <f t="shared" si="19"/>
        <v>150</v>
      </c>
    </row>
    <row r="97" spans="6:34" x14ac:dyDescent="0.25">
      <c r="F97" s="32"/>
      <c r="G97" s="32"/>
      <c r="H97" s="32"/>
      <c r="I97" s="17"/>
      <c r="J97" s="32"/>
      <c r="K97" s="32"/>
      <c r="L97" s="32"/>
      <c r="M97" s="32"/>
      <c r="N97" s="32"/>
      <c r="O97" s="32"/>
      <c r="P97" s="32"/>
      <c r="Q97" s="32">
        <f t="shared" si="21"/>
        <v>0</v>
      </c>
      <c r="R97" s="32"/>
      <c r="S97" s="32"/>
      <c r="T97" s="32"/>
      <c r="U97" s="32"/>
      <c r="V97" s="32"/>
      <c r="X97" s="17"/>
      <c r="Z97" s="112">
        <f t="shared" si="14"/>
        <v>0</v>
      </c>
      <c r="AB97" s="17">
        <f t="shared" si="15"/>
        <v>0</v>
      </c>
      <c r="AC97" s="43">
        <f t="shared" si="16"/>
        <v>0</v>
      </c>
      <c r="AD97" s="32">
        <f t="shared" si="17"/>
        <v>0</v>
      </c>
      <c r="AE97" s="43">
        <f t="shared" si="18"/>
        <v>150</v>
      </c>
      <c r="AH97" s="32">
        <f t="shared" si="19"/>
        <v>150</v>
      </c>
    </row>
    <row r="98" spans="6:34" x14ac:dyDescent="0.25">
      <c r="F98" s="32"/>
      <c r="G98" s="32"/>
      <c r="H98" s="32"/>
      <c r="I98" s="17"/>
      <c r="J98" s="32"/>
      <c r="K98" s="32"/>
      <c r="L98" s="32"/>
      <c r="M98" s="32"/>
      <c r="N98" s="32"/>
      <c r="O98" s="32"/>
      <c r="P98" s="32"/>
      <c r="Q98" s="32">
        <f t="shared" si="21"/>
        <v>0</v>
      </c>
      <c r="R98" s="32"/>
      <c r="S98" s="32"/>
      <c r="T98" s="32"/>
      <c r="U98" s="32"/>
      <c r="V98" s="32"/>
      <c r="X98" s="17"/>
      <c r="Z98" s="112">
        <f t="shared" si="14"/>
        <v>0</v>
      </c>
      <c r="AB98" s="17">
        <f t="shared" si="15"/>
        <v>0</v>
      </c>
      <c r="AC98" s="43">
        <f t="shared" si="16"/>
        <v>0</v>
      </c>
      <c r="AD98" s="32">
        <f t="shared" si="17"/>
        <v>0</v>
      </c>
      <c r="AE98" s="43">
        <f t="shared" si="18"/>
        <v>150</v>
      </c>
      <c r="AH98" s="32">
        <f t="shared" si="19"/>
        <v>150</v>
      </c>
    </row>
    <row r="99" spans="6:34" x14ac:dyDescent="0.25">
      <c r="F99" s="32"/>
      <c r="G99" s="32"/>
      <c r="H99" s="32"/>
      <c r="I99" s="17"/>
      <c r="J99" s="32"/>
      <c r="K99" s="32"/>
      <c r="L99" s="32"/>
      <c r="M99" s="32"/>
      <c r="N99" s="32"/>
      <c r="O99" s="32"/>
      <c r="P99" s="32"/>
      <c r="Q99" s="32">
        <f t="shared" si="21"/>
        <v>0</v>
      </c>
      <c r="R99" s="32"/>
      <c r="S99" s="32"/>
      <c r="T99" s="32"/>
      <c r="U99" s="32"/>
      <c r="V99" s="32"/>
      <c r="X99" s="17"/>
      <c r="Z99" s="112">
        <f t="shared" si="14"/>
        <v>0</v>
      </c>
      <c r="AB99" s="17">
        <f t="shared" si="15"/>
        <v>0</v>
      </c>
      <c r="AC99" s="43">
        <f t="shared" si="16"/>
        <v>0</v>
      </c>
      <c r="AD99" s="32">
        <f t="shared" si="17"/>
        <v>0</v>
      </c>
      <c r="AE99" s="43">
        <f t="shared" si="18"/>
        <v>150</v>
      </c>
      <c r="AH99" s="32">
        <f t="shared" si="19"/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CT Primary 45</vt:lpstr>
      <vt:lpstr>CT Primary 60</vt:lpstr>
      <vt:lpstr>CT Senior 60</vt:lpstr>
      <vt:lpstr>CT Primary 80</vt:lpstr>
      <vt:lpstr>CT Senior 80</vt:lpstr>
      <vt:lpstr>CT Senior 95</vt:lpstr>
      <vt:lpstr>Dressage 1.1</vt:lpstr>
      <vt:lpstr>Dressage 1.2</vt:lpstr>
      <vt:lpstr>Dressage 1.3</vt:lpstr>
      <vt:lpstr>Dressage 2.1</vt:lpstr>
      <vt:lpstr>Dressage 2.2</vt:lpstr>
      <vt:lpstr>Dressage 3.1</vt:lpstr>
      <vt:lpstr>SHOWJUMPING Ring 1</vt:lpstr>
      <vt:lpstr>SHOWJUMPING Ring 2</vt:lpstr>
      <vt:lpstr>CT ENTRY MASTER 1.1</vt:lpstr>
      <vt:lpstr>CT ENTRY MASTER 1.2</vt:lpstr>
      <vt:lpstr>'CT Senior 80'!Print_Area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Susan</cp:lastModifiedBy>
  <cp:lastPrinted>2017-05-28T06:01:56Z</cp:lastPrinted>
  <dcterms:created xsi:type="dcterms:W3CDTF">2017-03-17T13:11:18Z</dcterms:created>
  <dcterms:modified xsi:type="dcterms:W3CDTF">2017-05-29T09:28:00Z</dcterms:modified>
</cp:coreProperties>
</file>