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mping\Desktop\"/>
    </mc:Choice>
  </mc:AlternateContent>
  <xr:revisionPtr revIDLastSave="0" documentId="13_ncr:1_{7FA2A684-4BE7-4A5C-A99D-4EBDEBCC5847}" xr6:coauthVersionLast="43" xr6:coauthVersionMax="43" xr10:uidLastSave="{00000000-0000-0000-0000-000000000000}"/>
  <bookViews>
    <workbookView xWindow="-120" yWindow="-120" windowWidth="20730" windowHeight="11160" tabRatio="967" firstSheet="2" activeTab="9" xr2:uid="{00000000-000D-0000-FFFF-FFFF00000000}"/>
  </bookViews>
  <sheets>
    <sheet name="Instructions" sheetId="14" r:id="rId1"/>
    <sheet name="STATE SJ 2013 Scoring" sheetId="15" r:id="rId2"/>
    <sheet name="Print P50" sheetId="20" r:id="rId3"/>
    <sheet name="Print P60" sheetId="31" r:id="rId4"/>
    <sheet name="Print P70" sheetId="21" r:id="rId5"/>
    <sheet name="Print P80" sheetId="22" r:id="rId6"/>
    <sheet name="Print P90" sheetId="23" r:id="rId7"/>
    <sheet name="Print S70" sheetId="24" r:id="rId8"/>
    <sheet name="Print S80" sheetId="32" r:id="rId9"/>
    <sheet name="Print S90" sheetId="25" r:id="rId10"/>
    <sheet name="Print S100" sheetId="26" r:id="rId11"/>
    <sheet name="Print S110" sheetId="27" r:id="rId12"/>
    <sheet name="Print S120" sheetId="28" r:id="rId13"/>
    <sheet name="Primary Teams" sheetId="29" r:id="rId14"/>
    <sheet name="Secondary Teams" sheetId="30" r:id="rId15"/>
    <sheet name="placing data" sheetId="33" r:id="rId16"/>
  </sheets>
  <definedNames>
    <definedName name="_xlnm._FilterDatabase" localSheetId="3" hidden="1">'Print P60'!$A$1:$U$8</definedName>
    <definedName name="Data">'placing data'!$A$1:$B$33</definedName>
    <definedName name="_xlnm.Print_Area" localSheetId="2">'Print P50'!$B$1:$U$9</definedName>
    <definedName name="_xlnm.Print_Area" localSheetId="3">'Print P60'!$A$1:$T$8</definedName>
    <definedName name="_xlnm.Print_Area" localSheetId="4">'Print P70'!$A$2:$U$5</definedName>
    <definedName name="_xlnm.Print_Area" localSheetId="5">'Print P80'!$C$1:$T$8</definedName>
    <definedName name="_xlnm.Print_Area" localSheetId="6">'Print P90'!$A$1:$T$4</definedName>
    <definedName name="_xlnm.Print_Area" localSheetId="10">'Print S100'!$A$1:$U$9</definedName>
    <definedName name="_xlnm.Print_Area" localSheetId="11">'Print S110'!$D$1:$U$11</definedName>
    <definedName name="_xlnm.Print_Area" localSheetId="12">'Print S120'!$A$1:$X$5</definedName>
    <definedName name="_xlnm.Print_Area" localSheetId="7">'Print S70'!$A$1:$T$12</definedName>
    <definedName name="_xlnm.Print_Area" localSheetId="8">'Print S80'!$C$1:$U$7</definedName>
    <definedName name="_xlnm.Print_Area" localSheetId="9">'Print S90'!$D$1:$T$17</definedName>
    <definedName name="_xlnm.Print_Area" localSheetId="1">'STATE SJ 2013 Scoring'!$C$1:$X$175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" i="23" l="1"/>
  <c r="R18" i="25" l="1"/>
  <c r="L10" i="31"/>
  <c r="L9" i="31"/>
  <c r="V6" i="28"/>
  <c r="V7" i="28"/>
  <c r="V8" i="28"/>
  <c r="V9" i="28"/>
  <c r="V10" i="28"/>
  <c r="V11" i="28"/>
  <c r="R6" i="28"/>
  <c r="W6" i="28" s="1"/>
  <c r="R7" i="28"/>
  <c r="R8" i="28"/>
  <c r="R9" i="28"/>
  <c r="R10" i="28"/>
  <c r="W10" i="28" s="1"/>
  <c r="R11" i="28"/>
  <c r="L6" i="28"/>
  <c r="L7" i="28"/>
  <c r="W7" i="28" s="1"/>
  <c r="L8" i="28"/>
  <c r="W8" i="28" s="1"/>
  <c r="L9" i="28"/>
  <c r="L10" i="28"/>
  <c r="L11" i="28"/>
  <c r="W11" i="28" s="1"/>
  <c r="R5" i="27"/>
  <c r="R6" i="27"/>
  <c r="R7" i="27"/>
  <c r="R8" i="27"/>
  <c r="R9" i="27"/>
  <c r="R10" i="27"/>
  <c r="R4" i="27"/>
  <c r="L5" i="27"/>
  <c r="L6" i="27"/>
  <c r="L7" i="27"/>
  <c r="L8" i="27"/>
  <c r="L9" i="27"/>
  <c r="L10" i="27"/>
  <c r="L4" i="27"/>
  <c r="S11" i="26"/>
  <c r="M11" i="26"/>
  <c r="T11" i="26" s="1"/>
  <c r="L18" i="25"/>
  <c r="S8" i="32"/>
  <c r="S9" i="32"/>
  <c r="M8" i="32"/>
  <c r="M9" i="32"/>
  <c r="R6" i="23"/>
  <c r="R7" i="23"/>
  <c r="R8" i="23"/>
  <c r="R9" i="23"/>
  <c r="R10" i="23"/>
  <c r="R11" i="23"/>
  <c r="L5" i="23"/>
  <c r="L6" i="23"/>
  <c r="L7" i="23"/>
  <c r="L8" i="23"/>
  <c r="L9" i="23"/>
  <c r="L10" i="23"/>
  <c r="L11" i="23"/>
  <c r="R8" i="22"/>
  <c r="R9" i="22"/>
  <c r="R10" i="22"/>
  <c r="S10" i="22" s="1"/>
  <c r="L8" i="22"/>
  <c r="L9" i="22"/>
  <c r="L10" i="22"/>
  <c r="S6" i="21"/>
  <c r="S7" i="21"/>
  <c r="S8" i="21"/>
  <c r="S9" i="21"/>
  <c r="M6" i="21"/>
  <c r="M7" i="21"/>
  <c r="M8" i="21"/>
  <c r="M9" i="21"/>
  <c r="L7" i="31"/>
  <c r="L8" i="31"/>
  <c r="S8" i="22" l="1"/>
  <c r="S7" i="27"/>
  <c r="W9" i="28"/>
  <c r="S10" i="27"/>
  <c r="S8" i="27"/>
  <c r="S6" i="27"/>
  <c r="S9" i="22"/>
  <c r="S4" i="27"/>
  <c r="S9" i="27"/>
  <c r="S5" i="27"/>
  <c r="Y6" i="29" l="1"/>
  <c r="AC46" i="30" l="1"/>
  <c r="AB26" i="30"/>
  <c r="AB32" i="30"/>
  <c r="AB47" i="30"/>
  <c r="V9" i="32" l="1"/>
  <c r="V8" i="32"/>
  <c r="V7" i="32"/>
  <c r="V6" i="32"/>
  <c r="V5" i="32"/>
  <c r="V4" i="32"/>
  <c r="G28" i="30" l="1"/>
  <c r="H28" i="30"/>
  <c r="I28" i="30"/>
  <c r="J28" i="30"/>
  <c r="K28" i="30"/>
  <c r="M28" i="30"/>
  <c r="N28" i="30"/>
  <c r="O28" i="30"/>
  <c r="P28" i="30"/>
  <c r="Q28" i="30"/>
  <c r="S28" i="30"/>
  <c r="T28" i="30"/>
  <c r="U28" i="30"/>
  <c r="Z28" i="30"/>
  <c r="G73" i="30"/>
  <c r="H73" i="30"/>
  <c r="I73" i="30"/>
  <c r="J73" i="30"/>
  <c r="K73" i="30"/>
  <c r="M73" i="30"/>
  <c r="N73" i="30"/>
  <c r="O73" i="30"/>
  <c r="P73" i="30"/>
  <c r="Q73" i="30"/>
  <c r="S73" i="30"/>
  <c r="T73" i="30"/>
  <c r="U73" i="30"/>
  <c r="X73" i="30"/>
  <c r="Z73" i="30"/>
  <c r="G45" i="30"/>
  <c r="H45" i="30"/>
  <c r="I45" i="30"/>
  <c r="J45" i="30"/>
  <c r="K45" i="30"/>
  <c r="M45" i="30"/>
  <c r="N45" i="30"/>
  <c r="O45" i="30"/>
  <c r="P45" i="30"/>
  <c r="Q45" i="30"/>
  <c r="S45" i="30"/>
  <c r="T45" i="30"/>
  <c r="U45" i="30"/>
  <c r="Z45" i="30"/>
  <c r="G49" i="30"/>
  <c r="H49" i="30"/>
  <c r="I49" i="30"/>
  <c r="J49" i="30"/>
  <c r="K49" i="30"/>
  <c r="M49" i="30"/>
  <c r="N49" i="30"/>
  <c r="O49" i="30"/>
  <c r="P49" i="30"/>
  <c r="Q49" i="30"/>
  <c r="S49" i="30"/>
  <c r="T49" i="30"/>
  <c r="U49" i="30"/>
  <c r="Z49" i="30"/>
  <c r="G18" i="30"/>
  <c r="H18" i="30"/>
  <c r="I18" i="30"/>
  <c r="J18" i="30"/>
  <c r="K18" i="30"/>
  <c r="M18" i="30"/>
  <c r="N18" i="30"/>
  <c r="O18" i="30"/>
  <c r="P18" i="30"/>
  <c r="Q18" i="30"/>
  <c r="S18" i="30"/>
  <c r="T18" i="30"/>
  <c r="U18" i="30"/>
  <c r="X18" i="30"/>
  <c r="Z18" i="30"/>
  <c r="G29" i="30"/>
  <c r="H29" i="30"/>
  <c r="I29" i="30"/>
  <c r="J29" i="30"/>
  <c r="K29" i="30"/>
  <c r="M29" i="30"/>
  <c r="N29" i="30"/>
  <c r="O29" i="30"/>
  <c r="P29" i="30"/>
  <c r="Q29" i="30"/>
  <c r="S29" i="30"/>
  <c r="T29" i="30"/>
  <c r="U29" i="30"/>
  <c r="X29" i="30"/>
  <c r="Z29" i="30"/>
  <c r="G19" i="30"/>
  <c r="H19" i="30"/>
  <c r="I19" i="30"/>
  <c r="J19" i="30"/>
  <c r="K19" i="30"/>
  <c r="M19" i="30"/>
  <c r="N19" i="30"/>
  <c r="O19" i="30"/>
  <c r="P19" i="30"/>
  <c r="Q19" i="30"/>
  <c r="S19" i="30"/>
  <c r="T19" i="30"/>
  <c r="U19" i="30"/>
  <c r="X19" i="30"/>
  <c r="Z19" i="30"/>
  <c r="G104" i="30"/>
  <c r="H104" i="30"/>
  <c r="I104" i="30"/>
  <c r="J104" i="30"/>
  <c r="K104" i="30"/>
  <c r="M104" i="30"/>
  <c r="N104" i="30"/>
  <c r="O104" i="30"/>
  <c r="P104" i="30"/>
  <c r="Q104" i="30"/>
  <c r="S104" i="30"/>
  <c r="T104" i="30"/>
  <c r="U104" i="30"/>
  <c r="X104" i="30"/>
  <c r="Z104" i="30"/>
  <c r="G20" i="30"/>
  <c r="H20" i="30"/>
  <c r="I20" i="30"/>
  <c r="J20" i="30"/>
  <c r="K20" i="30"/>
  <c r="M20" i="30"/>
  <c r="N20" i="30"/>
  <c r="O20" i="30"/>
  <c r="P20" i="30"/>
  <c r="Q20" i="30"/>
  <c r="S20" i="30"/>
  <c r="T20" i="30"/>
  <c r="U20" i="30"/>
  <c r="X20" i="30"/>
  <c r="Z20" i="30"/>
  <c r="G105" i="30"/>
  <c r="H105" i="30"/>
  <c r="I105" i="30"/>
  <c r="J105" i="30"/>
  <c r="K105" i="30"/>
  <c r="M105" i="30"/>
  <c r="N105" i="30"/>
  <c r="O105" i="30"/>
  <c r="P105" i="30"/>
  <c r="Q105" i="30"/>
  <c r="S105" i="30"/>
  <c r="T105" i="30"/>
  <c r="U105" i="30"/>
  <c r="X105" i="30"/>
  <c r="Z105" i="30"/>
  <c r="G78" i="30"/>
  <c r="H78" i="30"/>
  <c r="I78" i="30"/>
  <c r="J78" i="30"/>
  <c r="K78" i="30"/>
  <c r="M78" i="30"/>
  <c r="N78" i="30"/>
  <c r="O78" i="30"/>
  <c r="P78" i="30"/>
  <c r="Q78" i="30"/>
  <c r="S78" i="30"/>
  <c r="T78" i="30"/>
  <c r="U78" i="30"/>
  <c r="X78" i="30"/>
  <c r="Z78" i="30"/>
  <c r="G59" i="30"/>
  <c r="H59" i="30"/>
  <c r="I59" i="30"/>
  <c r="J59" i="30"/>
  <c r="K59" i="30"/>
  <c r="M59" i="30"/>
  <c r="N59" i="30"/>
  <c r="O59" i="30"/>
  <c r="P59" i="30"/>
  <c r="Q59" i="30"/>
  <c r="S59" i="30"/>
  <c r="T59" i="30"/>
  <c r="U59" i="30"/>
  <c r="X59" i="30"/>
  <c r="Z59" i="30"/>
  <c r="G30" i="30"/>
  <c r="H30" i="30"/>
  <c r="I30" i="30"/>
  <c r="J30" i="30"/>
  <c r="K30" i="30"/>
  <c r="M30" i="30"/>
  <c r="N30" i="30"/>
  <c r="O30" i="30"/>
  <c r="P30" i="30"/>
  <c r="Q30" i="30"/>
  <c r="S30" i="30"/>
  <c r="T30" i="30"/>
  <c r="U30" i="30"/>
  <c r="Z30" i="30"/>
  <c r="G97" i="30"/>
  <c r="H97" i="30"/>
  <c r="I97" i="30"/>
  <c r="J97" i="30"/>
  <c r="K97" i="30"/>
  <c r="M97" i="30"/>
  <c r="N97" i="30"/>
  <c r="O97" i="30"/>
  <c r="P97" i="30"/>
  <c r="Q97" i="30"/>
  <c r="S97" i="30"/>
  <c r="T97" i="30"/>
  <c r="U97" i="30"/>
  <c r="X97" i="30"/>
  <c r="Z97" i="30"/>
  <c r="G11" i="30"/>
  <c r="H11" i="30"/>
  <c r="I11" i="30"/>
  <c r="J11" i="30"/>
  <c r="K11" i="30"/>
  <c r="M11" i="30"/>
  <c r="N11" i="30"/>
  <c r="O11" i="30"/>
  <c r="P11" i="30"/>
  <c r="Q11" i="30"/>
  <c r="S11" i="30"/>
  <c r="T11" i="30"/>
  <c r="U11" i="30"/>
  <c r="X11" i="30"/>
  <c r="Z11" i="30"/>
  <c r="G50" i="30"/>
  <c r="H50" i="30"/>
  <c r="I50" i="30"/>
  <c r="J50" i="30"/>
  <c r="K50" i="30"/>
  <c r="M50" i="30"/>
  <c r="N50" i="30"/>
  <c r="O50" i="30"/>
  <c r="P50" i="30"/>
  <c r="Q50" i="30"/>
  <c r="S50" i="30"/>
  <c r="T50" i="30"/>
  <c r="U50" i="30"/>
  <c r="Z50" i="30"/>
  <c r="G79" i="30"/>
  <c r="H79" i="30"/>
  <c r="I79" i="30"/>
  <c r="J79" i="30"/>
  <c r="K79" i="30"/>
  <c r="M79" i="30"/>
  <c r="N79" i="30"/>
  <c r="O79" i="30"/>
  <c r="P79" i="30"/>
  <c r="Q79" i="30"/>
  <c r="S79" i="30"/>
  <c r="T79" i="30"/>
  <c r="U79" i="30"/>
  <c r="X79" i="30"/>
  <c r="Z79" i="30"/>
  <c r="G51" i="30"/>
  <c r="H51" i="30"/>
  <c r="I51" i="30"/>
  <c r="J51" i="30"/>
  <c r="K51" i="30"/>
  <c r="M51" i="30"/>
  <c r="N51" i="30"/>
  <c r="O51" i="30"/>
  <c r="P51" i="30"/>
  <c r="Q51" i="30"/>
  <c r="S51" i="30"/>
  <c r="T51" i="30"/>
  <c r="U51" i="30"/>
  <c r="Z51" i="30"/>
  <c r="G55" i="30"/>
  <c r="H55" i="30"/>
  <c r="I55" i="30"/>
  <c r="J55" i="30"/>
  <c r="K55" i="30"/>
  <c r="M55" i="30"/>
  <c r="N55" i="30"/>
  <c r="O55" i="30"/>
  <c r="P55" i="30"/>
  <c r="Q55" i="30"/>
  <c r="S55" i="30"/>
  <c r="T55" i="30"/>
  <c r="U55" i="30"/>
  <c r="X55" i="30"/>
  <c r="Z55" i="30"/>
  <c r="G21" i="30"/>
  <c r="H21" i="30"/>
  <c r="I21" i="30"/>
  <c r="J21" i="30"/>
  <c r="K21" i="30"/>
  <c r="M21" i="30"/>
  <c r="N21" i="30"/>
  <c r="O21" i="30"/>
  <c r="P21" i="30"/>
  <c r="Q21" i="30"/>
  <c r="S21" i="30"/>
  <c r="T21" i="30"/>
  <c r="U21" i="30"/>
  <c r="X21" i="30"/>
  <c r="Z21" i="30"/>
  <c r="G90" i="30"/>
  <c r="H90" i="30"/>
  <c r="I90" i="30"/>
  <c r="J90" i="30"/>
  <c r="K90" i="30"/>
  <c r="M90" i="30"/>
  <c r="N90" i="30"/>
  <c r="O90" i="30"/>
  <c r="P90" i="30"/>
  <c r="Q90" i="30"/>
  <c r="S90" i="30"/>
  <c r="T90" i="30"/>
  <c r="U90" i="30"/>
  <c r="X90" i="30"/>
  <c r="Z90" i="30"/>
  <c r="G56" i="30"/>
  <c r="H56" i="30"/>
  <c r="I56" i="30"/>
  <c r="J56" i="30"/>
  <c r="K56" i="30"/>
  <c r="M56" i="30"/>
  <c r="N56" i="30"/>
  <c r="O56" i="30"/>
  <c r="P56" i="30"/>
  <c r="Q56" i="30"/>
  <c r="S56" i="30"/>
  <c r="T56" i="30"/>
  <c r="U56" i="30"/>
  <c r="X56" i="30"/>
  <c r="Z56" i="30"/>
  <c r="G80" i="30"/>
  <c r="H80" i="30"/>
  <c r="I80" i="30"/>
  <c r="J80" i="30"/>
  <c r="K80" i="30"/>
  <c r="M80" i="30"/>
  <c r="N80" i="30"/>
  <c r="O80" i="30"/>
  <c r="P80" i="30"/>
  <c r="Q80" i="30"/>
  <c r="S80" i="30"/>
  <c r="T80" i="30"/>
  <c r="U80" i="30"/>
  <c r="X80" i="30"/>
  <c r="Z80" i="30"/>
  <c r="G57" i="30"/>
  <c r="H57" i="30"/>
  <c r="I57" i="30"/>
  <c r="J57" i="30"/>
  <c r="K57" i="30"/>
  <c r="M57" i="30"/>
  <c r="N57" i="30"/>
  <c r="O57" i="30"/>
  <c r="P57" i="30"/>
  <c r="Q57" i="30"/>
  <c r="S57" i="30"/>
  <c r="T57" i="30"/>
  <c r="U57" i="30"/>
  <c r="X57" i="30"/>
  <c r="Z57" i="30"/>
  <c r="G12" i="30"/>
  <c r="H12" i="30"/>
  <c r="I12" i="30"/>
  <c r="J12" i="30"/>
  <c r="K12" i="30"/>
  <c r="M12" i="30"/>
  <c r="N12" i="30"/>
  <c r="O12" i="30"/>
  <c r="P12" i="30"/>
  <c r="Q12" i="30"/>
  <c r="S12" i="30"/>
  <c r="T12" i="30"/>
  <c r="U12" i="30"/>
  <c r="X12" i="30"/>
  <c r="Z12" i="30"/>
  <c r="G101" i="30"/>
  <c r="H101" i="30"/>
  <c r="I101" i="30"/>
  <c r="J101" i="30"/>
  <c r="K101" i="30"/>
  <c r="M101" i="30"/>
  <c r="N101" i="30"/>
  <c r="O101" i="30"/>
  <c r="P101" i="30"/>
  <c r="Q101" i="30"/>
  <c r="S101" i="30"/>
  <c r="T101" i="30"/>
  <c r="U101" i="30"/>
  <c r="X101" i="30"/>
  <c r="Z101" i="30"/>
  <c r="G81" i="30"/>
  <c r="H81" i="30"/>
  <c r="I81" i="30"/>
  <c r="J81" i="30"/>
  <c r="K81" i="30"/>
  <c r="M81" i="30"/>
  <c r="N81" i="30"/>
  <c r="O81" i="30"/>
  <c r="P81" i="30"/>
  <c r="Q81" i="30"/>
  <c r="S81" i="30"/>
  <c r="T81" i="30"/>
  <c r="U81" i="30"/>
  <c r="X81" i="30"/>
  <c r="Z81" i="30"/>
  <c r="G58" i="30"/>
  <c r="H58" i="30"/>
  <c r="I58" i="30"/>
  <c r="J58" i="30"/>
  <c r="K58" i="30"/>
  <c r="M58" i="30"/>
  <c r="N58" i="30"/>
  <c r="O58" i="30"/>
  <c r="P58" i="30"/>
  <c r="Q58" i="30"/>
  <c r="S58" i="30"/>
  <c r="T58" i="30"/>
  <c r="U58" i="30"/>
  <c r="X58" i="30"/>
  <c r="Z58" i="30"/>
  <c r="G91" i="30"/>
  <c r="H91" i="30"/>
  <c r="I91" i="30"/>
  <c r="J91" i="30"/>
  <c r="K91" i="30"/>
  <c r="M91" i="30"/>
  <c r="N91" i="30"/>
  <c r="O91" i="30"/>
  <c r="P91" i="30"/>
  <c r="Q91" i="30"/>
  <c r="S91" i="30"/>
  <c r="T91" i="30"/>
  <c r="U91" i="30"/>
  <c r="X91" i="30"/>
  <c r="Z91" i="30"/>
  <c r="G98" i="30"/>
  <c r="H98" i="30"/>
  <c r="I98" i="30"/>
  <c r="J98" i="30"/>
  <c r="K98" i="30"/>
  <c r="M98" i="30"/>
  <c r="N98" i="30"/>
  <c r="O98" i="30"/>
  <c r="P98" i="30"/>
  <c r="Q98" i="30"/>
  <c r="S98" i="30"/>
  <c r="T98" i="30"/>
  <c r="U98" i="30"/>
  <c r="X98" i="30"/>
  <c r="Z98" i="30"/>
  <c r="G22" i="30"/>
  <c r="H22" i="30"/>
  <c r="I22" i="30"/>
  <c r="J22" i="30"/>
  <c r="K22" i="30"/>
  <c r="M22" i="30"/>
  <c r="N22" i="30"/>
  <c r="O22" i="30"/>
  <c r="P22" i="30"/>
  <c r="Q22" i="30"/>
  <c r="S22" i="30"/>
  <c r="T22" i="30"/>
  <c r="U22" i="30"/>
  <c r="Z22" i="30"/>
  <c r="G92" i="30"/>
  <c r="H92" i="30"/>
  <c r="I92" i="30"/>
  <c r="J92" i="30"/>
  <c r="K92" i="30"/>
  <c r="M92" i="30"/>
  <c r="N92" i="30"/>
  <c r="O92" i="30"/>
  <c r="P92" i="30"/>
  <c r="Q92" i="30"/>
  <c r="S92" i="30"/>
  <c r="T92" i="30"/>
  <c r="U92" i="30"/>
  <c r="X92" i="30"/>
  <c r="Z92" i="30"/>
  <c r="G13" i="30"/>
  <c r="H13" i="30"/>
  <c r="I13" i="30"/>
  <c r="J13" i="30"/>
  <c r="K13" i="30"/>
  <c r="M13" i="30"/>
  <c r="N13" i="30"/>
  <c r="O13" i="30"/>
  <c r="P13" i="30"/>
  <c r="Q13" i="30"/>
  <c r="S13" i="30"/>
  <c r="T13" i="30"/>
  <c r="U13" i="30"/>
  <c r="X13" i="30"/>
  <c r="Z13" i="30"/>
  <c r="G52" i="30"/>
  <c r="H52" i="30"/>
  <c r="I52" i="30"/>
  <c r="J52" i="30"/>
  <c r="K52" i="30"/>
  <c r="M52" i="30"/>
  <c r="N52" i="30"/>
  <c r="O52" i="30"/>
  <c r="P52" i="30"/>
  <c r="Q52" i="30"/>
  <c r="S52" i="30"/>
  <c r="T52" i="30"/>
  <c r="U52" i="30"/>
  <c r="Z52" i="30"/>
  <c r="G23" i="30"/>
  <c r="H23" i="30"/>
  <c r="I23" i="30"/>
  <c r="J23" i="30"/>
  <c r="K23" i="30"/>
  <c r="M23" i="30"/>
  <c r="N23" i="30"/>
  <c r="O23" i="30"/>
  <c r="P23" i="30"/>
  <c r="Q23" i="30"/>
  <c r="S23" i="30"/>
  <c r="T23" i="30"/>
  <c r="U23" i="30"/>
  <c r="Z23" i="30"/>
  <c r="Q6" i="30"/>
  <c r="S6" i="30"/>
  <c r="T6" i="30"/>
  <c r="U6" i="30"/>
  <c r="X6" i="30"/>
  <c r="Z6" i="30"/>
  <c r="G82" i="30"/>
  <c r="H82" i="30"/>
  <c r="I82" i="30"/>
  <c r="J82" i="30"/>
  <c r="K82" i="30"/>
  <c r="M82" i="30"/>
  <c r="N82" i="30"/>
  <c r="O82" i="30"/>
  <c r="P82" i="30"/>
  <c r="Q82" i="30"/>
  <c r="S82" i="30"/>
  <c r="T82" i="30"/>
  <c r="U82" i="30"/>
  <c r="X82" i="30"/>
  <c r="Z82" i="30"/>
  <c r="G60" i="30"/>
  <c r="H60" i="30"/>
  <c r="I60" i="30"/>
  <c r="J60" i="30"/>
  <c r="K60" i="30"/>
  <c r="M60" i="30"/>
  <c r="N60" i="30"/>
  <c r="O60" i="30"/>
  <c r="P60" i="30"/>
  <c r="Q60" i="30"/>
  <c r="S60" i="30"/>
  <c r="T60" i="30"/>
  <c r="U60" i="30"/>
  <c r="X60" i="30"/>
  <c r="Z60" i="30"/>
  <c r="G14" i="30"/>
  <c r="H14" i="30"/>
  <c r="I14" i="30"/>
  <c r="J14" i="30"/>
  <c r="K14" i="30"/>
  <c r="M14" i="30"/>
  <c r="N14" i="30"/>
  <c r="O14" i="30"/>
  <c r="P14" i="30"/>
  <c r="Q14" i="30"/>
  <c r="S14" i="30"/>
  <c r="T14" i="30"/>
  <c r="U14" i="30"/>
  <c r="X14" i="30"/>
  <c r="Z14" i="30"/>
  <c r="G61" i="30"/>
  <c r="H61" i="30"/>
  <c r="I61" i="30"/>
  <c r="J61" i="30"/>
  <c r="K61" i="30"/>
  <c r="M61" i="30"/>
  <c r="N61" i="30"/>
  <c r="O61" i="30"/>
  <c r="P61" i="30"/>
  <c r="Q61" i="30"/>
  <c r="S61" i="30"/>
  <c r="T61" i="30"/>
  <c r="U61" i="30"/>
  <c r="X61" i="30"/>
  <c r="Z61" i="30"/>
  <c r="G93" i="30"/>
  <c r="H93" i="30"/>
  <c r="I93" i="30"/>
  <c r="J93" i="30"/>
  <c r="K93" i="30"/>
  <c r="M93" i="30"/>
  <c r="N93" i="30"/>
  <c r="O93" i="30"/>
  <c r="P93" i="30"/>
  <c r="Q93" i="30"/>
  <c r="S93" i="30"/>
  <c r="T93" i="30"/>
  <c r="U93" i="30"/>
  <c r="X93" i="30"/>
  <c r="Z93" i="30"/>
  <c r="G74" i="30"/>
  <c r="H74" i="30"/>
  <c r="I74" i="30"/>
  <c r="J74" i="30"/>
  <c r="K74" i="30"/>
  <c r="M74" i="30"/>
  <c r="N74" i="30"/>
  <c r="O74" i="30"/>
  <c r="P74" i="30"/>
  <c r="Q74" i="30"/>
  <c r="S74" i="30"/>
  <c r="T74" i="30"/>
  <c r="U74" i="30"/>
  <c r="X74" i="30"/>
  <c r="Z74" i="30"/>
  <c r="Q7" i="30"/>
  <c r="S7" i="30"/>
  <c r="T7" i="30"/>
  <c r="U7" i="30"/>
  <c r="Z7" i="30"/>
  <c r="G83" i="30"/>
  <c r="H83" i="30"/>
  <c r="I83" i="30"/>
  <c r="J83" i="30"/>
  <c r="K83" i="30"/>
  <c r="M83" i="30"/>
  <c r="N83" i="30"/>
  <c r="O83" i="30"/>
  <c r="P83" i="30"/>
  <c r="Q83" i="30"/>
  <c r="S83" i="30"/>
  <c r="T83" i="30"/>
  <c r="U83" i="30"/>
  <c r="X83" i="30"/>
  <c r="Z83" i="30"/>
  <c r="G31" i="30"/>
  <c r="H31" i="30"/>
  <c r="I31" i="30"/>
  <c r="J31" i="30"/>
  <c r="K31" i="30"/>
  <c r="M31" i="30"/>
  <c r="N31" i="30"/>
  <c r="O31" i="30"/>
  <c r="P31" i="30"/>
  <c r="Q31" i="30"/>
  <c r="S31" i="30"/>
  <c r="T31" i="30"/>
  <c r="U31" i="30"/>
  <c r="Z31" i="30"/>
  <c r="G62" i="30"/>
  <c r="H62" i="30"/>
  <c r="I62" i="30"/>
  <c r="J62" i="30"/>
  <c r="K62" i="30"/>
  <c r="M62" i="30"/>
  <c r="N62" i="30"/>
  <c r="O62" i="30"/>
  <c r="P62" i="30"/>
  <c r="Q62" i="30"/>
  <c r="S62" i="30"/>
  <c r="T62" i="30"/>
  <c r="U62" i="30"/>
  <c r="X62" i="30"/>
  <c r="Z62" i="30"/>
  <c r="G99" i="30"/>
  <c r="H99" i="30"/>
  <c r="I99" i="30"/>
  <c r="J99" i="30"/>
  <c r="K99" i="30"/>
  <c r="M99" i="30"/>
  <c r="N99" i="30"/>
  <c r="O99" i="30"/>
  <c r="P99" i="30"/>
  <c r="Q99" i="30"/>
  <c r="S99" i="30"/>
  <c r="T99" i="30"/>
  <c r="U99" i="30"/>
  <c r="X99" i="30"/>
  <c r="Z99" i="30"/>
  <c r="G15" i="30"/>
  <c r="H15" i="30"/>
  <c r="I15" i="30"/>
  <c r="J15" i="30"/>
  <c r="K15" i="30"/>
  <c r="M15" i="30"/>
  <c r="N15" i="30"/>
  <c r="O15" i="30"/>
  <c r="P15" i="30"/>
  <c r="Q15" i="30"/>
  <c r="S15" i="30"/>
  <c r="T15" i="30"/>
  <c r="U15" i="30"/>
  <c r="X15" i="30"/>
  <c r="Z15" i="30"/>
  <c r="G84" i="30"/>
  <c r="H84" i="30"/>
  <c r="I84" i="30"/>
  <c r="J84" i="30"/>
  <c r="K84" i="30"/>
  <c r="M84" i="30"/>
  <c r="N84" i="30"/>
  <c r="O84" i="30"/>
  <c r="P84" i="30"/>
  <c r="Q84" i="30"/>
  <c r="S84" i="30"/>
  <c r="T84" i="30"/>
  <c r="U84" i="30"/>
  <c r="X84" i="30"/>
  <c r="Z84" i="30"/>
  <c r="G100" i="30"/>
  <c r="H100" i="30"/>
  <c r="I100" i="30"/>
  <c r="J100" i="30"/>
  <c r="K100" i="30"/>
  <c r="M100" i="30"/>
  <c r="N100" i="30"/>
  <c r="O100" i="30"/>
  <c r="P100" i="30"/>
  <c r="Q100" i="30"/>
  <c r="S100" i="30"/>
  <c r="T100" i="30"/>
  <c r="U100" i="30"/>
  <c r="X100" i="30"/>
  <c r="Z100" i="30"/>
  <c r="G75" i="30"/>
  <c r="H75" i="30"/>
  <c r="I75" i="30"/>
  <c r="J75" i="30"/>
  <c r="K75" i="30"/>
  <c r="M75" i="30"/>
  <c r="N75" i="30"/>
  <c r="O75" i="30"/>
  <c r="P75" i="30"/>
  <c r="Q75" i="30"/>
  <c r="S75" i="30"/>
  <c r="T75" i="30"/>
  <c r="U75" i="30"/>
  <c r="X75" i="30"/>
  <c r="Z75" i="30"/>
  <c r="G24" i="30"/>
  <c r="H24" i="30"/>
  <c r="I24" i="30"/>
  <c r="J24" i="30"/>
  <c r="K24" i="30"/>
  <c r="M24" i="30"/>
  <c r="N24" i="30"/>
  <c r="O24" i="30"/>
  <c r="P24" i="30"/>
  <c r="Q24" i="30"/>
  <c r="S24" i="30"/>
  <c r="T24" i="30"/>
  <c r="U24" i="30"/>
  <c r="Z24" i="30"/>
  <c r="G85" i="30"/>
  <c r="H85" i="30"/>
  <c r="I85" i="30"/>
  <c r="J85" i="30"/>
  <c r="K85" i="30"/>
  <c r="M85" i="30"/>
  <c r="N85" i="30"/>
  <c r="O85" i="30"/>
  <c r="P85" i="30"/>
  <c r="Q85" i="30"/>
  <c r="S85" i="30"/>
  <c r="T85" i="30"/>
  <c r="U85" i="30"/>
  <c r="X85" i="30"/>
  <c r="Z85" i="30"/>
  <c r="G63" i="30"/>
  <c r="H63" i="30"/>
  <c r="I63" i="30"/>
  <c r="J63" i="30"/>
  <c r="K63" i="30"/>
  <c r="M63" i="30"/>
  <c r="N63" i="30"/>
  <c r="O63" i="30"/>
  <c r="P63" i="30"/>
  <c r="Q63" i="30"/>
  <c r="S63" i="30"/>
  <c r="T63" i="30"/>
  <c r="U63" i="30"/>
  <c r="X63" i="30"/>
  <c r="Z63" i="30"/>
  <c r="G94" i="30"/>
  <c r="H94" i="30"/>
  <c r="I94" i="30"/>
  <c r="J94" i="30"/>
  <c r="K94" i="30"/>
  <c r="M94" i="30"/>
  <c r="N94" i="30"/>
  <c r="O94" i="30"/>
  <c r="P94" i="30"/>
  <c r="Q94" i="30"/>
  <c r="S94" i="30"/>
  <c r="T94" i="30"/>
  <c r="U94" i="30"/>
  <c r="X94" i="30"/>
  <c r="Z94" i="30"/>
  <c r="G64" i="30"/>
  <c r="H64" i="30"/>
  <c r="I64" i="30"/>
  <c r="J64" i="30"/>
  <c r="K64" i="30"/>
  <c r="M64" i="30"/>
  <c r="N64" i="30"/>
  <c r="O64" i="30"/>
  <c r="P64" i="30"/>
  <c r="Q64" i="30"/>
  <c r="S64" i="30"/>
  <c r="T64" i="30"/>
  <c r="U64" i="30"/>
  <c r="X64" i="30"/>
  <c r="Z64" i="30"/>
  <c r="G86" i="30"/>
  <c r="H86" i="30"/>
  <c r="I86" i="30"/>
  <c r="J86" i="30"/>
  <c r="K86" i="30"/>
  <c r="M86" i="30"/>
  <c r="N86" i="30"/>
  <c r="O86" i="30"/>
  <c r="P86" i="30"/>
  <c r="Q86" i="30"/>
  <c r="S86" i="30"/>
  <c r="T86" i="30"/>
  <c r="U86" i="30"/>
  <c r="X86" i="30"/>
  <c r="Z86" i="30"/>
  <c r="G65" i="30"/>
  <c r="H65" i="30"/>
  <c r="I65" i="30"/>
  <c r="J65" i="30"/>
  <c r="K65" i="30"/>
  <c r="M65" i="30"/>
  <c r="N65" i="30"/>
  <c r="O65" i="30"/>
  <c r="P65" i="30"/>
  <c r="Q65" i="30"/>
  <c r="S65" i="30"/>
  <c r="T65" i="30"/>
  <c r="U65" i="30"/>
  <c r="X65" i="30"/>
  <c r="Z65" i="30"/>
  <c r="G66" i="30"/>
  <c r="H66" i="30"/>
  <c r="I66" i="30"/>
  <c r="J66" i="30"/>
  <c r="K66" i="30"/>
  <c r="M66" i="30"/>
  <c r="N66" i="30"/>
  <c r="O66" i="30"/>
  <c r="P66" i="30"/>
  <c r="Q66" i="30"/>
  <c r="S66" i="30"/>
  <c r="T66" i="30"/>
  <c r="U66" i="30"/>
  <c r="X66" i="30"/>
  <c r="Z66" i="30"/>
  <c r="G67" i="30"/>
  <c r="H67" i="30"/>
  <c r="I67" i="30"/>
  <c r="J67" i="30"/>
  <c r="K67" i="30"/>
  <c r="M67" i="30"/>
  <c r="N67" i="30"/>
  <c r="O67" i="30"/>
  <c r="P67" i="30"/>
  <c r="Q67" i="30"/>
  <c r="S67" i="30"/>
  <c r="T67" i="30"/>
  <c r="U67" i="30"/>
  <c r="X67" i="30"/>
  <c r="Z67" i="30"/>
  <c r="G106" i="30"/>
  <c r="H106" i="30"/>
  <c r="I106" i="30"/>
  <c r="J106" i="30"/>
  <c r="K106" i="30"/>
  <c r="M106" i="30"/>
  <c r="N106" i="30"/>
  <c r="O106" i="30"/>
  <c r="P106" i="30"/>
  <c r="Q106" i="30"/>
  <c r="S106" i="30"/>
  <c r="T106" i="30"/>
  <c r="U106" i="30"/>
  <c r="X106" i="30"/>
  <c r="Z106" i="30"/>
  <c r="G87" i="30"/>
  <c r="H87" i="30"/>
  <c r="I87" i="30"/>
  <c r="J87" i="30"/>
  <c r="K87" i="30"/>
  <c r="M87" i="30"/>
  <c r="N87" i="30"/>
  <c r="O87" i="30"/>
  <c r="P87" i="30"/>
  <c r="Q87" i="30"/>
  <c r="S87" i="30"/>
  <c r="T87" i="30"/>
  <c r="U87" i="30"/>
  <c r="X87" i="30"/>
  <c r="Z87" i="30"/>
  <c r="G25" i="30"/>
  <c r="H25" i="30"/>
  <c r="I25" i="30"/>
  <c r="J25" i="30"/>
  <c r="K25" i="30"/>
  <c r="M25" i="30"/>
  <c r="N25" i="30"/>
  <c r="O25" i="30"/>
  <c r="P25" i="30"/>
  <c r="Q25" i="30"/>
  <c r="S25" i="30"/>
  <c r="T25" i="30"/>
  <c r="U25" i="30"/>
  <c r="Z25" i="30"/>
  <c r="G68" i="30"/>
  <c r="H68" i="30"/>
  <c r="I68" i="30"/>
  <c r="J68" i="30"/>
  <c r="K68" i="30"/>
  <c r="M68" i="30"/>
  <c r="N68" i="30"/>
  <c r="O68" i="30"/>
  <c r="P68" i="30"/>
  <c r="Q68" i="30"/>
  <c r="S68" i="30"/>
  <c r="T68" i="30"/>
  <c r="U68" i="30"/>
  <c r="X68" i="30"/>
  <c r="Z68" i="30"/>
  <c r="Q8" i="30"/>
  <c r="S8" i="30"/>
  <c r="T8" i="30"/>
  <c r="U8" i="30"/>
  <c r="Z8" i="30"/>
  <c r="G69" i="30"/>
  <c r="H69" i="30"/>
  <c r="I69" i="30"/>
  <c r="J69" i="30"/>
  <c r="K69" i="30"/>
  <c r="M69" i="30"/>
  <c r="N69" i="30"/>
  <c r="O69" i="30"/>
  <c r="P69" i="30"/>
  <c r="Q69" i="30"/>
  <c r="S69" i="30"/>
  <c r="T69" i="30"/>
  <c r="U69" i="30"/>
  <c r="X69" i="30"/>
  <c r="Z69" i="30"/>
  <c r="H72" i="30"/>
  <c r="I72" i="30"/>
  <c r="J72" i="30"/>
  <c r="K72" i="30"/>
  <c r="M72" i="30"/>
  <c r="N72" i="30"/>
  <c r="O72" i="30"/>
  <c r="P72" i="30"/>
  <c r="Q72" i="30"/>
  <c r="S72" i="30"/>
  <c r="T72" i="30"/>
  <c r="U72" i="30"/>
  <c r="X72" i="30"/>
  <c r="Z72" i="30"/>
  <c r="G72" i="30"/>
  <c r="Y4" i="30"/>
  <c r="V34" i="15"/>
  <c r="L4" i="15"/>
  <c r="R4" i="15"/>
  <c r="V4" i="15"/>
  <c r="W4" i="15" s="1"/>
  <c r="Y4" i="15"/>
  <c r="L5" i="15"/>
  <c r="R5" i="15"/>
  <c r="V5" i="15"/>
  <c r="W5" i="15" s="1"/>
  <c r="Y5" i="15"/>
  <c r="L6" i="15"/>
  <c r="R6" i="15"/>
  <c r="V6" i="15"/>
  <c r="W6" i="15" s="1"/>
  <c r="Y6" i="15"/>
  <c r="L7" i="15"/>
  <c r="R7" i="15"/>
  <c r="V7" i="15"/>
  <c r="Y7" i="15"/>
  <c r="L8" i="15"/>
  <c r="R8" i="15"/>
  <c r="V8" i="15"/>
  <c r="Y8" i="15"/>
  <c r="L9" i="15"/>
  <c r="R9" i="15"/>
  <c r="V9" i="15"/>
  <c r="Y9" i="15"/>
  <c r="L10" i="15"/>
  <c r="R10" i="15"/>
  <c r="V10" i="15"/>
  <c r="Y10" i="15"/>
  <c r="L11" i="15"/>
  <c r="R11" i="15"/>
  <c r="V11" i="15"/>
  <c r="Y11" i="15"/>
  <c r="L12" i="15"/>
  <c r="R12" i="15"/>
  <c r="V12" i="15"/>
  <c r="Y12" i="15"/>
  <c r="L13" i="15"/>
  <c r="R13" i="15"/>
  <c r="V13" i="15"/>
  <c r="Y13" i="15"/>
  <c r="L14" i="15"/>
  <c r="R14" i="15"/>
  <c r="V14" i="15"/>
  <c r="Y14" i="15"/>
  <c r="L15" i="15"/>
  <c r="R15" i="15"/>
  <c r="V15" i="15"/>
  <c r="Y15" i="15"/>
  <c r="L16" i="15"/>
  <c r="R16" i="15"/>
  <c r="V16" i="15"/>
  <c r="Y16" i="15"/>
  <c r="V49" i="15"/>
  <c r="G3" i="29"/>
  <c r="H3" i="29"/>
  <c r="I3" i="29"/>
  <c r="J3" i="29"/>
  <c r="K3" i="29"/>
  <c r="M3" i="29"/>
  <c r="N3" i="29"/>
  <c r="O3" i="29"/>
  <c r="P3" i="29"/>
  <c r="Q3" i="29"/>
  <c r="S3" i="29"/>
  <c r="T3" i="29"/>
  <c r="U3" i="29"/>
  <c r="G4" i="29"/>
  <c r="H4" i="29"/>
  <c r="I4" i="29"/>
  <c r="J4" i="29"/>
  <c r="K4" i="29"/>
  <c r="M4" i="29"/>
  <c r="N4" i="29"/>
  <c r="O4" i="29"/>
  <c r="P4" i="29"/>
  <c r="Q4" i="29"/>
  <c r="S4" i="29"/>
  <c r="T4" i="29"/>
  <c r="U4" i="29"/>
  <c r="G5" i="29"/>
  <c r="H5" i="29"/>
  <c r="I5" i="29"/>
  <c r="J5" i="29"/>
  <c r="K5" i="29"/>
  <c r="M5" i="29"/>
  <c r="N5" i="29"/>
  <c r="O5" i="29"/>
  <c r="P5" i="29"/>
  <c r="Q5" i="29"/>
  <c r="S5" i="29"/>
  <c r="T5" i="29"/>
  <c r="U5" i="29"/>
  <c r="G6" i="29"/>
  <c r="H6" i="29"/>
  <c r="I6" i="29"/>
  <c r="J6" i="29"/>
  <c r="K6" i="29"/>
  <c r="M6" i="29"/>
  <c r="N6" i="29"/>
  <c r="O6" i="29"/>
  <c r="P6" i="29"/>
  <c r="Q6" i="29"/>
  <c r="S6" i="29"/>
  <c r="T6" i="29"/>
  <c r="U6" i="29"/>
  <c r="X6" i="29"/>
  <c r="W16" i="15" l="1"/>
  <c r="W15" i="15"/>
  <c r="W12" i="15"/>
  <c r="W11" i="15"/>
  <c r="W8" i="15"/>
  <c r="W7" i="15"/>
  <c r="W14" i="15"/>
  <c r="W13" i="15"/>
  <c r="W10" i="15"/>
  <c r="W9" i="15"/>
  <c r="Y5" i="28"/>
  <c r="Y6" i="28"/>
  <c r="Y7" i="28"/>
  <c r="Y8" i="28"/>
  <c r="Y9" i="28"/>
  <c r="Y10" i="28"/>
  <c r="Y11" i="28"/>
  <c r="Y4" i="28"/>
  <c r="U5" i="27"/>
  <c r="U6" i="27"/>
  <c r="U7" i="27"/>
  <c r="U8" i="27"/>
  <c r="U9" i="27"/>
  <c r="U10" i="27"/>
  <c r="U4" i="27"/>
  <c r="V5" i="26"/>
  <c r="V6" i="26"/>
  <c r="V7" i="26"/>
  <c r="V8" i="26"/>
  <c r="V9" i="26"/>
  <c r="V10" i="26"/>
  <c r="V11" i="26"/>
  <c r="V4" i="26"/>
  <c r="U5" i="25"/>
  <c r="U6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4" i="25"/>
  <c r="U5" i="24"/>
  <c r="U6" i="24"/>
  <c r="U7" i="24"/>
  <c r="U8" i="24"/>
  <c r="U9" i="24"/>
  <c r="U10" i="24"/>
  <c r="U11" i="24"/>
  <c r="U12" i="24"/>
  <c r="U4" i="24"/>
  <c r="Y172" i="15"/>
  <c r="V172" i="15"/>
  <c r="R172" i="15"/>
  <c r="L172" i="15"/>
  <c r="Y171" i="15"/>
  <c r="V171" i="15"/>
  <c r="R171" i="15"/>
  <c r="L171" i="15"/>
  <c r="Y170" i="15"/>
  <c r="V170" i="15"/>
  <c r="V69" i="30" s="1"/>
  <c r="R170" i="15"/>
  <c r="L170" i="15"/>
  <c r="Y161" i="15"/>
  <c r="V161" i="15"/>
  <c r="R161" i="15"/>
  <c r="L161" i="15"/>
  <c r="Y160" i="15"/>
  <c r="V160" i="15"/>
  <c r="R160" i="15"/>
  <c r="L160" i="15"/>
  <c r="Y141" i="15"/>
  <c r="V141" i="15"/>
  <c r="V64" i="30" s="1"/>
  <c r="R141" i="15"/>
  <c r="L141" i="15"/>
  <c r="Y140" i="15"/>
  <c r="V140" i="15"/>
  <c r="V94" i="30" s="1"/>
  <c r="R140" i="15"/>
  <c r="L140" i="15"/>
  <c r="Y139" i="15"/>
  <c r="V139" i="15"/>
  <c r="R139" i="15"/>
  <c r="L139" i="15"/>
  <c r="Y138" i="15"/>
  <c r="V138" i="15"/>
  <c r="W138" i="15" s="1"/>
  <c r="R138" i="15"/>
  <c r="L138" i="15"/>
  <c r="Y137" i="15"/>
  <c r="V137" i="15"/>
  <c r="V85" i="30" s="1"/>
  <c r="R137" i="15"/>
  <c r="L137" i="15"/>
  <c r="Y136" i="15"/>
  <c r="V136" i="15"/>
  <c r="V24" i="30" s="1"/>
  <c r="R136" i="15"/>
  <c r="L136" i="15"/>
  <c r="Y135" i="15"/>
  <c r="V135" i="15"/>
  <c r="R135" i="15"/>
  <c r="R75" i="30" s="1"/>
  <c r="L135" i="15"/>
  <c r="Y134" i="15"/>
  <c r="V134" i="15"/>
  <c r="R134" i="15"/>
  <c r="L134" i="15"/>
  <c r="Y133" i="15"/>
  <c r="V133" i="15"/>
  <c r="R133" i="15"/>
  <c r="L133" i="15"/>
  <c r="Y132" i="15"/>
  <c r="V132" i="15"/>
  <c r="V84" i="30" s="1"/>
  <c r="R132" i="15"/>
  <c r="L132" i="15"/>
  <c r="Y131" i="15"/>
  <c r="V131" i="15"/>
  <c r="V15" i="30" s="1"/>
  <c r="R131" i="15"/>
  <c r="L131" i="15"/>
  <c r="Y130" i="15"/>
  <c r="V130" i="15"/>
  <c r="R130" i="15"/>
  <c r="L130" i="15"/>
  <c r="Y129" i="15"/>
  <c r="V129" i="15"/>
  <c r="V62" i="30" s="1"/>
  <c r="R129" i="15"/>
  <c r="L129" i="15"/>
  <c r="Y128" i="15"/>
  <c r="V128" i="15"/>
  <c r="R128" i="15"/>
  <c r="L128" i="15"/>
  <c r="Y104" i="15"/>
  <c r="V104" i="15"/>
  <c r="V22" i="30" s="1"/>
  <c r="R104" i="15"/>
  <c r="L104" i="15"/>
  <c r="Y103" i="15"/>
  <c r="V103" i="15"/>
  <c r="V98" i="30" s="1"/>
  <c r="R103" i="15"/>
  <c r="L103" i="15"/>
  <c r="Y102" i="15"/>
  <c r="V102" i="15"/>
  <c r="R102" i="15"/>
  <c r="L102" i="15"/>
  <c r="Y101" i="15"/>
  <c r="V101" i="15"/>
  <c r="V91" i="30" s="1"/>
  <c r="R101" i="15"/>
  <c r="L101" i="15"/>
  <c r="Y100" i="15"/>
  <c r="V100" i="15"/>
  <c r="R100" i="15"/>
  <c r="L100" i="15"/>
  <c r="Y99" i="15"/>
  <c r="V99" i="15"/>
  <c r="V58" i="30" s="1"/>
  <c r="R99" i="15"/>
  <c r="L99" i="15"/>
  <c r="Y98" i="15"/>
  <c r="V98" i="15"/>
  <c r="R98" i="15"/>
  <c r="L98" i="15"/>
  <c r="Y97" i="15"/>
  <c r="V97" i="15"/>
  <c r="R97" i="15"/>
  <c r="L97" i="15"/>
  <c r="Y75" i="15"/>
  <c r="V75" i="15"/>
  <c r="R75" i="15"/>
  <c r="L75" i="15"/>
  <c r="Y74" i="15"/>
  <c r="V74" i="15"/>
  <c r="R74" i="15"/>
  <c r="L74" i="15"/>
  <c r="Y73" i="15"/>
  <c r="V73" i="15"/>
  <c r="R73" i="15"/>
  <c r="L73" i="15"/>
  <c r="Y72" i="15"/>
  <c r="V72" i="15"/>
  <c r="R72" i="15"/>
  <c r="L72" i="15"/>
  <c r="Y71" i="15"/>
  <c r="V71" i="15"/>
  <c r="R71" i="15"/>
  <c r="L71" i="15"/>
  <c r="Y70" i="15"/>
  <c r="V70" i="15"/>
  <c r="R70" i="15"/>
  <c r="L70" i="15"/>
  <c r="Y69" i="15"/>
  <c r="V69" i="15"/>
  <c r="R69" i="15"/>
  <c r="L69" i="15"/>
  <c r="Y49" i="15"/>
  <c r="R49" i="15"/>
  <c r="L49" i="15"/>
  <c r="Y48" i="15"/>
  <c r="V48" i="15"/>
  <c r="R48" i="15"/>
  <c r="L48" i="15"/>
  <c r="Y47" i="15"/>
  <c r="V47" i="15"/>
  <c r="R47" i="15"/>
  <c r="R6" i="29" s="1"/>
  <c r="L47" i="15"/>
  <c r="L6" i="29" s="1"/>
  <c r="Y46" i="15"/>
  <c r="V46" i="15"/>
  <c r="R46" i="15"/>
  <c r="L46" i="15"/>
  <c r="Y45" i="15"/>
  <c r="V45" i="15"/>
  <c r="R45" i="15"/>
  <c r="L45" i="15"/>
  <c r="Y38" i="15"/>
  <c r="V38" i="15"/>
  <c r="R38" i="15"/>
  <c r="L38" i="15"/>
  <c r="Y37" i="15"/>
  <c r="V37" i="15"/>
  <c r="R37" i="15"/>
  <c r="L37" i="15"/>
  <c r="Y36" i="15"/>
  <c r="V36" i="15"/>
  <c r="R36" i="15"/>
  <c r="L36" i="15"/>
  <c r="Y35" i="15"/>
  <c r="V35" i="15"/>
  <c r="R35" i="15"/>
  <c r="L35" i="15"/>
  <c r="Y34" i="15"/>
  <c r="R34" i="15"/>
  <c r="L34" i="15"/>
  <c r="Y33" i="15"/>
  <c r="V33" i="15"/>
  <c r="R33" i="15"/>
  <c r="L33" i="15"/>
  <c r="Y32" i="15"/>
  <c r="V32" i="15"/>
  <c r="R32" i="15"/>
  <c r="L32" i="15"/>
  <c r="Y31" i="15"/>
  <c r="L5" i="29"/>
  <c r="Y19" i="15"/>
  <c r="Y20" i="15"/>
  <c r="Y21" i="15"/>
  <c r="Y22" i="15"/>
  <c r="Y23" i="15"/>
  <c r="Y24" i="15"/>
  <c r="Y25" i="15"/>
  <c r="Y26" i="15"/>
  <c r="Y27" i="15"/>
  <c r="Y28" i="15"/>
  <c r="Y41" i="15"/>
  <c r="Y42" i="15"/>
  <c r="Y43" i="15"/>
  <c r="Y44" i="15"/>
  <c r="Y52" i="15"/>
  <c r="Y53" i="15"/>
  <c r="Y54" i="15"/>
  <c r="Y55" i="15"/>
  <c r="Y56" i="15"/>
  <c r="Y57" i="15"/>
  <c r="Y58" i="15"/>
  <c r="Y59" i="15"/>
  <c r="Y60" i="15"/>
  <c r="Y61" i="15"/>
  <c r="Y62" i="15"/>
  <c r="Y63" i="15"/>
  <c r="Y64" i="15"/>
  <c r="Y65" i="15"/>
  <c r="Y66" i="15"/>
  <c r="Y67" i="15"/>
  <c r="Y68" i="15"/>
  <c r="Y78" i="15"/>
  <c r="Y79" i="15"/>
  <c r="Y80" i="15"/>
  <c r="Y81" i="15"/>
  <c r="Y82" i="15"/>
  <c r="Y83" i="15"/>
  <c r="Y84" i="15"/>
  <c r="Y85" i="15"/>
  <c r="Y86" i="15"/>
  <c r="Y87" i="15"/>
  <c r="Y88" i="15"/>
  <c r="Y89" i="15"/>
  <c r="Y90" i="15"/>
  <c r="Y91" i="15"/>
  <c r="Y92" i="15"/>
  <c r="Y93" i="15"/>
  <c r="Y94" i="15"/>
  <c r="Y95" i="15"/>
  <c r="Y9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Y120" i="15"/>
  <c r="Y121" i="15"/>
  <c r="Y122" i="15"/>
  <c r="Y123" i="15"/>
  <c r="Y124" i="15"/>
  <c r="Y125" i="15"/>
  <c r="Y126" i="15"/>
  <c r="Y127" i="15"/>
  <c r="Y144" i="15"/>
  <c r="Y145" i="15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Y164" i="15"/>
  <c r="Y165" i="15"/>
  <c r="Y166" i="15"/>
  <c r="Y167" i="15"/>
  <c r="Y168" i="15"/>
  <c r="Y169" i="15"/>
  <c r="V43" i="15"/>
  <c r="R43" i="15"/>
  <c r="L43" i="15"/>
  <c r="V28" i="15"/>
  <c r="R28" i="15"/>
  <c r="L28" i="15"/>
  <c r="V27" i="15"/>
  <c r="R27" i="15"/>
  <c r="L27" i="15"/>
  <c r="V26" i="15"/>
  <c r="R26" i="15"/>
  <c r="L26" i="15"/>
  <c r="V25" i="15"/>
  <c r="R25" i="15"/>
  <c r="L25" i="15"/>
  <c r="V24" i="15"/>
  <c r="R24" i="15"/>
  <c r="L24" i="15"/>
  <c r="V23" i="15"/>
  <c r="R23" i="15"/>
  <c r="L23" i="15"/>
  <c r="V22" i="15"/>
  <c r="R22" i="15"/>
  <c r="L22" i="15"/>
  <c r="V21" i="15"/>
  <c r="R21" i="15"/>
  <c r="L21" i="15"/>
  <c r="V88" i="15"/>
  <c r="R88" i="15"/>
  <c r="L88" i="15"/>
  <c r="V87" i="15"/>
  <c r="V90" i="30" s="1"/>
  <c r="R87" i="15"/>
  <c r="L87" i="15"/>
  <c r="V86" i="15"/>
  <c r="V21" i="30" s="1"/>
  <c r="R86" i="15"/>
  <c r="L86" i="15"/>
  <c r="V85" i="15"/>
  <c r="V55" i="30" s="1"/>
  <c r="R85" i="15"/>
  <c r="L85" i="15"/>
  <c r="V84" i="15"/>
  <c r="W84" i="15" s="1"/>
  <c r="R84" i="15"/>
  <c r="L84" i="15"/>
  <c r="V83" i="15"/>
  <c r="V51" i="30" s="1"/>
  <c r="R83" i="15"/>
  <c r="L83" i="15"/>
  <c r="V82" i="15"/>
  <c r="V79" i="30" s="1"/>
  <c r="R82" i="15"/>
  <c r="L82" i="15"/>
  <c r="V81" i="15"/>
  <c r="V50" i="30" s="1"/>
  <c r="R81" i="15"/>
  <c r="L81" i="15"/>
  <c r="V80" i="15"/>
  <c r="R80" i="15"/>
  <c r="L80" i="15"/>
  <c r="V119" i="15"/>
  <c r="R119" i="15"/>
  <c r="L119" i="15"/>
  <c r="V118" i="15"/>
  <c r="V14" i="30" s="1"/>
  <c r="R118" i="15"/>
  <c r="L118" i="15"/>
  <c r="V117" i="15"/>
  <c r="V60" i="30" s="1"/>
  <c r="R117" i="15"/>
  <c r="L117" i="15"/>
  <c r="V116" i="15"/>
  <c r="R116" i="15"/>
  <c r="L116" i="15"/>
  <c r="V115" i="15"/>
  <c r="R115" i="15"/>
  <c r="L115" i="15"/>
  <c r="V114" i="15"/>
  <c r="V82" i="30" s="1"/>
  <c r="R114" i="15"/>
  <c r="L114" i="15"/>
  <c r="V113" i="15"/>
  <c r="V6" i="30" s="1"/>
  <c r="R113" i="15"/>
  <c r="L113" i="15"/>
  <c r="V112" i="15"/>
  <c r="V23" i="30" s="1"/>
  <c r="R112" i="15"/>
  <c r="L112" i="15"/>
  <c r="V111" i="15"/>
  <c r="V52" i="30" s="1"/>
  <c r="R111" i="15"/>
  <c r="L111" i="15"/>
  <c r="V110" i="15"/>
  <c r="V13" i="30" s="1"/>
  <c r="R110" i="15"/>
  <c r="L110" i="15"/>
  <c r="V150" i="15"/>
  <c r="V65" i="30" s="1"/>
  <c r="R150" i="15"/>
  <c r="L150" i="15"/>
  <c r="V149" i="15"/>
  <c r="V86" i="30" s="1"/>
  <c r="R149" i="15"/>
  <c r="L149" i="15"/>
  <c r="V148" i="15"/>
  <c r="R148" i="15"/>
  <c r="L148" i="15"/>
  <c r="V147" i="15"/>
  <c r="R147" i="15"/>
  <c r="L147" i="15"/>
  <c r="V146" i="15"/>
  <c r="R146" i="15"/>
  <c r="L146" i="15"/>
  <c r="V155" i="15"/>
  <c r="R155" i="15"/>
  <c r="L155" i="15"/>
  <c r="V154" i="15"/>
  <c r="V87" i="30" s="1"/>
  <c r="R154" i="15"/>
  <c r="L154" i="15"/>
  <c r="V153" i="15"/>
  <c r="V106" i="30" s="1"/>
  <c r="R153" i="15"/>
  <c r="L153" i="15"/>
  <c r="V152" i="15"/>
  <c r="V67" i="30" s="1"/>
  <c r="R152" i="15"/>
  <c r="L152" i="15"/>
  <c r="V151" i="15"/>
  <c r="V66" i="30" s="1"/>
  <c r="R151" i="15"/>
  <c r="L151" i="15"/>
  <c r="V145" i="15"/>
  <c r="R145" i="15"/>
  <c r="L145" i="15"/>
  <c r="V159" i="15"/>
  <c r="R159" i="15"/>
  <c r="L159" i="15"/>
  <c r="V158" i="15"/>
  <c r="R158" i="15"/>
  <c r="L158" i="15"/>
  <c r="V157" i="15"/>
  <c r="V25" i="30" s="1"/>
  <c r="R157" i="15"/>
  <c r="L157" i="15"/>
  <c r="V167" i="15"/>
  <c r="V8" i="30" s="1"/>
  <c r="R167" i="15"/>
  <c r="L167" i="15"/>
  <c r="V166" i="15"/>
  <c r="R166" i="15"/>
  <c r="L166" i="15"/>
  <c r="V168" i="15"/>
  <c r="R168" i="15"/>
  <c r="L168" i="15"/>
  <c r="V169" i="15"/>
  <c r="W169" i="15" s="1"/>
  <c r="R169" i="15"/>
  <c r="L169" i="15"/>
  <c r="V165" i="15"/>
  <c r="W165" i="15" s="1"/>
  <c r="R165" i="15"/>
  <c r="L165" i="15"/>
  <c r="V156" i="15"/>
  <c r="R156" i="15"/>
  <c r="L156" i="15"/>
  <c r="V127" i="15"/>
  <c r="V31" i="30" s="1"/>
  <c r="R127" i="15"/>
  <c r="L127" i="15"/>
  <c r="V126" i="15"/>
  <c r="V83" i="30" s="1"/>
  <c r="R126" i="15"/>
  <c r="L126" i="15"/>
  <c r="V125" i="15"/>
  <c r="R125" i="15"/>
  <c r="L125" i="15"/>
  <c r="V124" i="15"/>
  <c r="V7" i="30" s="1"/>
  <c r="R124" i="15"/>
  <c r="L124" i="15"/>
  <c r="V123" i="15"/>
  <c r="V74" i="30" s="1"/>
  <c r="R123" i="15"/>
  <c r="L123" i="15"/>
  <c r="V122" i="15"/>
  <c r="V93" i="30" s="1"/>
  <c r="R122" i="15"/>
  <c r="L122" i="15"/>
  <c r="V121" i="15"/>
  <c r="R121" i="15"/>
  <c r="L121" i="15"/>
  <c r="V120" i="15"/>
  <c r="V61" i="30" s="1"/>
  <c r="R120" i="15"/>
  <c r="L120" i="15"/>
  <c r="V109" i="15"/>
  <c r="V92" i="30" s="1"/>
  <c r="R109" i="15"/>
  <c r="L109" i="15"/>
  <c r="V108" i="15"/>
  <c r="W108" i="15" s="1"/>
  <c r="R108" i="15"/>
  <c r="L108" i="15"/>
  <c r="V96" i="15"/>
  <c r="V81" i="30" s="1"/>
  <c r="R96" i="15"/>
  <c r="L96" i="15"/>
  <c r="V95" i="15"/>
  <c r="V101" i="30" s="1"/>
  <c r="R95" i="15"/>
  <c r="L95" i="15"/>
  <c r="V94" i="15"/>
  <c r="V12" i="30" s="1"/>
  <c r="R94" i="15"/>
  <c r="L94" i="15"/>
  <c r="V93" i="15"/>
  <c r="R93" i="15"/>
  <c r="L93" i="15"/>
  <c r="V92" i="15"/>
  <c r="R92" i="15"/>
  <c r="L92" i="15"/>
  <c r="V91" i="15"/>
  <c r="V80" i="30" s="1"/>
  <c r="R91" i="15"/>
  <c r="L91" i="15"/>
  <c r="V90" i="15"/>
  <c r="R90" i="15"/>
  <c r="L90" i="15"/>
  <c r="V89" i="15"/>
  <c r="W89" i="15" s="1"/>
  <c r="R89" i="15"/>
  <c r="L89" i="15"/>
  <c r="V79" i="15"/>
  <c r="R79" i="15"/>
  <c r="L79" i="15"/>
  <c r="V68" i="15"/>
  <c r="R68" i="15"/>
  <c r="L68" i="15"/>
  <c r="V67" i="15"/>
  <c r="R67" i="15"/>
  <c r="L67" i="15"/>
  <c r="V66" i="15"/>
  <c r="R66" i="15"/>
  <c r="L66" i="15"/>
  <c r="V65" i="15"/>
  <c r="R65" i="15"/>
  <c r="L65" i="15"/>
  <c r="V64" i="15"/>
  <c r="R64" i="15"/>
  <c r="L64" i="15"/>
  <c r="V63" i="15"/>
  <c r="R63" i="15"/>
  <c r="L63" i="15"/>
  <c r="V62" i="15"/>
  <c r="R62" i="15"/>
  <c r="L62" i="15"/>
  <c r="V61" i="15"/>
  <c r="R61" i="15"/>
  <c r="L61" i="15"/>
  <c r="V60" i="15"/>
  <c r="R60" i="15"/>
  <c r="L60" i="15"/>
  <c r="V59" i="15"/>
  <c r="R59" i="15"/>
  <c r="L59" i="15"/>
  <c r="V58" i="15"/>
  <c r="R58" i="15"/>
  <c r="L58" i="15"/>
  <c r="V57" i="15"/>
  <c r="R57" i="15"/>
  <c r="L57" i="15"/>
  <c r="V56" i="15"/>
  <c r="R56" i="15"/>
  <c r="L56" i="15"/>
  <c r="V55" i="15"/>
  <c r="R55" i="15"/>
  <c r="L55" i="15"/>
  <c r="V54" i="15"/>
  <c r="R54" i="15"/>
  <c r="L54" i="15"/>
  <c r="V53" i="15"/>
  <c r="R53" i="15"/>
  <c r="L53" i="15"/>
  <c r="V20" i="15"/>
  <c r="R20" i="15"/>
  <c r="L20" i="15"/>
  <c r="V44" i="15"/>
  <c r="R44" i="15"/>
  <c r="L44" i="15"/>
  <c r="V42" i="15"/>
  <c r="R42" i="15"/>
  <c r="L42" i="15"/>
  <c r="L72" i="30" l="1"/>
  <c r="L104" i="30"/>
  <c r="R57" i="30"/>
  <c r="R25" i="30"/>
  <c r="Y66" i="30"/>
  <c r="Y55" i="30"/>
  <c r="Y105" i="30"/>
  <c r="Y73" i="30"/>
  <c r="Y78" i="30"/>
  <c r="Y59" i="30"/>
  <c r="Y30" i="30"/>
  <c r="Y97" i="30"/>
  <c r="Y58" i="30"/>
  <c r="Y91" i="30"/>
  <c r="Y98" i="30"/>
  <c r="Y22" i="30"/>
  <c r="Y62" i="30"/>
  <c r="Y99" i="30"/>
  <c r="Y15" i="30"/>
  <c r="Y84" i="30"/>
  <c r="Y100" i="30"/>
  <c r="Y75" i="30"/>
  <c r="Y24" i="30"/>
  <c r="Y85" i="30"/>
  <c r="Y63" i="30"/>
  <c r="Y94" i="30"/>
  <c r="Y64" i="30"/>
  <c r="Y69" i="30"/>
  <c r="R45" i="30"/>
  <c r="V29" i="30"/>
  <c r="V20" i="30"/>
  <c r="L81" i="30"/>
  <c r="R93" i="30"/>
  <c r="R23" i="30"/>
  <c r="L51" i="30"/>
  <c r="L90" i="30"/>
  <c r="Y31" i="30"/>
  <c r="W62" i="15"/>
  <c r="V18" i="30"/>
  <c r="R104" i="30"/>
  <c r="W93" i="15"/>
  <c r="V57" i="30"/>
  <c r="R81" i="30"/>
  <c r="R8" i="30"/>
  <c r="L106" i="30"/>
  <c r="R87" i="30"/>
  <c r="L13" i="30"/>
  <c r="R52" i="30"/>
  <c r="L82" i="30"/>
  <c r="L14" i="30"/>
  <c r="W80" i="15"/>
  <c r="V11" i="30"/>
  <c r="L79" i="30"/>
  <c r="R51" i="30"/>
  <c r="L21" i="30"/>
  <c r="R90" i="30"/>
  <c r="W88" i="15"/>
  <c r="V56" i="30"/>
  <c r="Y68" i="30"/>
  <c r="Y87" i="30"/>
  <c r="Y65" i="30"/>
  <c r="Y83" i="30"/>
  <c r="Y93" i="30"/>
  <c r="Y14" i="30"/>
  <c r="Y82" i="30"/>
  <c r="Y13" i="30"/>
  <c r="Y81" i="30"/>
  <c r="Y56" i="30"/>
  <c r="Y11" i="30"/>
  <c r="Y20" i="30"/>
  <c r="Y29" i="30"/>
  <c r="L78" i="30"/>
  <c r="L59" i="30"/>
  <c r="L30" i="30"/>
  <c r="L97" i="30"/>
  <c r="L58" i="30"/>
  <c r="L91" i="30"/>
  <c r="L98" i="30"/>
  <c r="L22" i="30"/>
  <c r="L62" i="30"/>
  <c r="L99" i="30"/>
  <c r="L15" i="30"/>
  <c r="L84" i="30"/>
  <c r="L100" i="30"/>
  <c r="L75" i="30"/>
  <c r="L24" i="30"/>
  <c r="L85" i="30"/>
  <c r="L63" i="30"/>
  <c r="L94" i="30"/>
  <c r="L64" i="30"/>
  <c r="L69" i="30"/>
  <c r="R28" i="30"/>
  <c r="R18" i="30"/>
  <c r="R83" i="30"/>
  <c r="R66" i="30"/>
  <c r="L87" i="30"/>
  <c r="R86" i="30"/>
  <c r="L52" i="30"/>
  <c r="R11" i="30"/>
  <c r="R56" i="30"/>
  <c r="Y8" i="30"/>
  <c r="Y74" i="30"/>
  <c r="Y57" i="30"/>
  <c r="Y19" i="30"/>
  <c r="R72" i="30"/>
  <c r="W54" i="15"/>
  <c r="V28" i="30"/>
  <c r="L73" i="30"/>
  <c r="W58" i="15"/>
  <c r="V45" i="30"/>
  <c r="L49" i="30"/>
  <c r="L19" i="30"/>
  <c r="W66" i="15"/>
  <c r="L105" i="30"/>
  <c r="L80" i="30"/>
  <c r="L101" i="30"/>
  <c r="L61" i="30"/>
  <c r="L68" i="30"/>
  <c r="V72" i="30"/>
  <c r="R73" i="30"/>
  <c r="W57" i="15"/>
  <c r="R49" i="30"/>
  <c r="W61" i="15"/>
  <c r="L29" i="30"/>
  <c r="R19" i="30"/>
  <c r="W65" i="15"/>
  <c r="V104" i="30"/>
  <c r="L20" i="30"/>
  <c r="R105" i="30"/>
  <c r="R80" i="30"/>
  <c r="L12" i="30"/>
  <c r="R101" i="30"/>
  <c r="L92" i="30"/>
  <c r="R61" i="30"/>
  <c r="L74" i="30"/>
  <c r="R7" i="30"/>
  <c r="L31" i="30"/>
  <c r="R68" i="30"/>
  <c r="L67" i="30"/>
  <c r="R106" i="30"/>
  <c r="L65" i="30"/>
  <c r="R13" i="30"/>
  <c r="R82" i="30"/>
  <c r="L60" i="30"/>
  <c r="R14" i="30"/>
  <c r="L50" i="30"/>
  <c r="R79" i="30"/>
  <c r="L55" i="30"/>
  <c r="R21" i="30"/>
  <c r="Y25" i="30"/>
  <c r="Y106" i="30"/>
  <c r="Y86" i="30"/>
  <c r="Y60" i="30"/>
  <c r="Y6" i="30"/>
  <c r="AB8" i="30" s="1"/>
  <c r="Y92" i="30"/>
  <c r="Y101" i="30"/>
  <c r="Y80" i="30"/>
  <c r="Y90" i="30"/>
  <c r="Y18" i="30"/>
  <c r="Y45" i="30"/>
  <c r="Y28" i="30"/>
  <c r="R78" i="30"/>
  <c r="R59" i="30"/>
  <c r="R30" i="30"/>
  <c r="R97" i="30"/>
  <c r="R58" i="30"/>
  <c r="R91" i="30"/>
  <c r="R98" i="30"/>
  <c r="R22" i="30"/>
  <c r="R62" i="30"/>
  <c r="R99" i="30"/>
  <c r="R15" i="30"/>
  <c r="R84" i="30"/>
  <c r="R100" i="30"/>
  <c r="R24" i="30"/>
  <c r="R85" i="30"/>
  <c r="R63" i="30"/>
  <c r="R94" i="30"/>
  <c r="R64" i="30"/>
  <c r="R69" i="30"/>
  <c r="L28" i="30"/>
  <c r="V73" i="30"/>
  <c r="L45" i="30"/>
  <c r="V49" i="30"/>
  <c r="L18" i="30"/>
  <c r="R29" i="30"/>
  <c r="V19" i="30"/>
  <c r="R20" i="30"/>
  <c r="V105" i="30"/>
  <c r="L57" i="30"/>
  <c r="R12" i="30"/>
  <c r="R92" i="30"/>
  <c r="L93" i="30"/>
  <c r="R74" i="30"/>
  <c r="L83" i="30"/>
  <c r="R31" i="30"/>
  <c r="W166" i="15"/>
  <c r="V68" i="30"/>
  <c r="L25" i="30"/>
  <c r="L66" i="30"/>
  <c r="R67" i="30"/>
  <c r="L86" i="30"/>
  <c r="R65" i="30"/>
  <c r="L23" i="30"/>
  <c r="R6" i="30"/>
  <c r="R60" i="30"/>
  <c r="L11" i="30"/>
  <c r="R50" i="30"/>
  <c r="R55" i="30"/>
  <c r="L56" i="30"/>
  <c r="Y67" i="30"/>
  <c r="Y7" i="30"/>
  <c r="Y61" i="30"/>
  <c r="Y23" i="30"/>
  <c r="Y12" i="30"/>
  <c r="Y21" i="30"/>
  <c r="Y79" i="30"/>
  <c r="Y104" i="30"/>
  <c r="AB106" i="30" s="1"/>
  <c r="Y72" i="30"/>
  <c r="W69" i="15"/>
  <c r="V78" i="30"/>
  <c r="W70" i="15"/>
  <c r="V59" i="30"/>
  <c r="V30" i="30"/>
  <c r="W73" i="15"/>
  <c r="W74" i="15"/>
  <c r="V97" i="30"/>
  <c r="W130" i="15"/>
  <c r="V99" i="30"/>
  <c r="W134" i="15"/>
  <c r="V100" i="30"/>
  <c r="W135" i="15"/>
  <c r="V75" i="30"/>
  <c r="W139" i="15"/>
  <c r="V63" i="30"/>
  <c r="W49" i="15"/>
  <c r="W55" i="15"/>
  <c r="W67" i="15"/>
  <c r="W94" i="15"/>
  <c r="W123" i="15"/>
  <c r="W168" i="15"/>
  <c r="W152" i="15"/>
  <c r="W150" i="15"/>
  <c r="W117" i="15"/>
  <c r="W85" i="15"/>
  <c r="W53" i="15"/>
  <c r="W79" i="15"/>
  <c r="W92" i="15"/>
  <c r="W96" i="15"/>
  <c r="W121" i="15"/>
  <c r="W125" i="15"/>
  <c r="W167" i="15"/>
  <c r="W145" i="15"/>
  <c r="W154" i="15"/>
  <c r="W148" i="15"/>
  <c r="W111" i="15"/>
  <c r="W115" i="15"/>
  <c r="W119" i="15"/>
  <c r="W83" i="15"/>
  <c r="W87" i="15"/>
  <c r="W59" i="15"/>
  <c r="W63" i="15"/>
  <c r="W90" i="15"/>
  <c r="W109" i="15"/>
  <c r="W127" i="15"/>
  <c r="W158" i="15"/>
  <c r="W146" i="15"/>
  <c r="W113" i="15"/>
  <c r="W81" i="15"/>
  <c r="W56" i="15"/>
  <c r="W60" i="15"/>
  <c r="W64" i="15"/>
  <c r="W68" i="15"/>
  <c r="W91" i="15"/>
  <c r="W95" i="15"/>
  <c r="W120" i="15"/>
  <c r="W124" i="15"/>
  <c r="W156" i="15"/>
  <c r="W159" i="15"/>
  <c r="W153" i="15"/>
  <c r="W147" i="15"/>
  <c r="W110" i="15"/>
  <c r="W114" i="15"/>
  <c r="W118" i="15"/>
  <c r="W82" i="15"/>
  <c r="W86" i="15"/>
  <c r="W71" i="15"/>
  <c r="W72" i="15"/>
  <c r="W75" i="15"/>
  <c r="W97" i="15"/>
  <c r="W98" i="15"/>
  <c r="W99" i="15"/>
  <c r="W100" i="15"/>
  <c r="W101" i="15"/>
  <c r="W102" i="15"/>
  <c r="W103" i="15"/>
  <c r="W104" i="15"/>
  <c r="W128" i="15"/>
  <c r="W129" i="15"/>
  <c r="W131" i="15"/>
  <c r="W132" i="15"/>
  <c r="W133" i="15"/>
  <c r="W136" i="15"/>
  <c r="W137" i="15"/>
  <c r="W140" i="15"/>
  <c r="W141" i="15"/>
  <c r="W160" i="15"/>
  <c r="W161" i="15"/>
  <c r="W170" i="15"/>
  <c r="W171" i="15"/>
  <c r="W172" i="15"/>
  <c r="W122" i="15"/>
  <c r="W126" i="15"/>
  <c r="W157" i="15"/>
  <c r="W151" i="15"/>
  <c r="W155" i="15"/>
  <c r="W149" i="15"/>
  <c r="W112" i="15"/>
  <c r="W116" i="15"/>
  <c r="W43" i="15"/>
  <c r="W45" i="15"/>
  <c r="W46" i="15"/>
  <c r="W47" i="15"/>
  <c r="W6" i="29" s="1"/>
  <c r="V6" i="29"/>
  <c r="W48" i="15"/>
  <c r="W34" i="15"/>
  <c r="W35" i="15"/>
  <c r="W36" i="15"/>
  <c r="W37" i="15"/>
  <c r="W38" i="15"/>
  <c r="W32" i="15"/>
  <c r="W33" i="15"/>
  <c r="W24" i="15"/>
  <c r="W28" i="15"/>
  <c r="W23" i="15"/>
  <c r="W27" i="15"/>
  <c r="W22" i="15"/>
  <c r="W26" i="15"/>
  <c r="W25" i="15"/>
  <c r="W20" i="15"/>
  <c r="W21" i="15"/>
  <c r="V5" i="29"/>
  <c r="V3" i="29"/>
  <c r="V4" i="29"/>
  <c r="R3" i="29"/>
  <c r="R4" i="29"/>
  <c r="R5" i="29"/>
  <c r="L3" i="29"/>
  <c r="W3" i="29"/>
  <c r="L4" i="29"/>
  <c r="W42" i="15"/>
  <c r="W44" i="15"/>
  <c r="W69" i="30" l="1"/>
  <c r="W84" i="30"/>
  <c r="W63" i="30"/>
  <c r="W18" i="30"/>
  <c r="W105" i="30"/>
  <c r="W50" i="30"/>
  <c r="W31" i="30"/>
  <c r="W90" i="30"/>
  <c r="W87" i="30"/>
  <c r="W45" i="30"/>
  <c r="W23" i="30"/>
  <c r="W25" i="30"/>
  <c r="W93" i="30"/>
  <c r="W94" i="30"/>
  <c r="W24" i="30"/>
  <c r="W62" i="30"/>
  <c r="W22" i="30"/>
  <c r="W97" i="30"/>
  <c r="W100" i="30"/>
  <c r="W78" i="30"/>
  <c r="W28" i="30"/>
  <c r="W11" i="30"/>
  <c r="W79" i="30"/>
  <c r="W82" i="30"/>
  <c r="W7" i="30"/>
  <c r="W101" i="30"/>
  <c r="W49" i="30"/>
  <c r="W52" i="30"/>
  <c r="W8" i="30"/>
  <c r="W72" i="30"/>
  <c r="W55" i="30"/>
  <c r="W65" i="30"/>
  <c r="W12" i="30"/>
  <c r="W59" i="30"/>
  <c r="W86" i="30"/>
  <c r="W66" i="30"/>
  <c r="W83" i="30"/>
  <c r="W64" i="30"/>
  <c r="W85" i="30"/>
  <c r="W15" i="30"/>
  <c r="W98" i="30"/>
  <c r="W91" i="30"/>
  <c r="W58" i="30"/>
  <c r="W30" i="30"/>
  <c r="W75" i="30"/>
  <c r="W99" i="30"/>
  <c r="W68" i="30"/>
  <c r="W56" i="30"/>
  <c r="W57" i="30"/>
  <c r="W21" i="30"/>
  <c r="W14" i="30"/>
  <c r="W13" i="30"/>
  <c r="W106" i="30"/>
  <c r="W61" i="30"/>
  <c r="W80" i="30"/>
  <c r="W19" i="30"/>
  <c r="W73" i="30"/>
  <c r="W6" i="30"/>
  <c r="W92" i="30"/>
  <c r="W29" i="30"/>
  <c r="W51" i="30"/>
  <c r="W81" i="30"/>
  <c r="W60" i="30"/>
  <c r="W67" i="30"/>
  <c r="W74" i="30"/>
  <c r="W20" i="30"/>
  <c r="W104" i="30"/>
  <c r="W4" i="29"/>
  <c r="W5" i="29"/>
</calcChain>
</file>

<file path=xl/sharedStrings.xml><?xml version="1.0" encoding="utf-8"?>
<sst xmlns="http://schemas.openxmlformats.org/spreadsheetml/2006/main" count="1603" uniqueCount="577">
  <si>
    <t>Secondary Qualifier 70cm</t>
  </si>
  <si>
    <t>Secondary Qualifier 90cm</t>
  </si>
  <si>
    <t>Secondary Qualifier 100cm</t>
  </si>
  <si>
    <t>Secondary Qualifier 120cm</t>
  </si>
  <si>
    <t>Secondary Qualifier 110cm</t>
  </si>
  <si>
    <t>Primary Qualifier 70cm</t>
  </si>
  <si>
    <t>Canterbury College</t>
  </si>
  <si>
    <t>Primary Qualifier 50cm</t>
  </si>
  <si>
    <t>T.P. LENNY</t>
  </si>
  <si>
    <t>Primary Qualifier 90cm</t>
  </si>
  <si>
    <t>Faults Rnd 1</t>
  </si>
  <si>
    <t>Faults Rnd 2</t>
  </si>
  <si>
    <t>Place</t>
  </si>
  <si>
    <t>Overall Place</t>
  </si>
  <si>
    <t>Points</t>
  </si>
  <si>
    <t>Class</t>
  </si>
  <si>
    <t>E</t>
  </si>
  <si>
    <t>Class Points</t>
  </si>
  <si>
    <t>Class points</t>
  </si>
  <si>
    <t>Countback AM5 placing as per IQ 2013 RULES</t>
  </si>
  <si>
    <t>Team Points</t>
  </si>
  <si>
    <t>COMMENTS</t>
  </si>
  <si>
    <t>Time Rnd 1</t>
  </si>
  <si>
    <t>Time Rnd 2</t>
  </si>
  <si>
    <t>Time</t>
  </si>
  <si>
    <t>Faults</t>
  </si>
  <si>
    <r>
      <rPr>
        <sz val="11"/>
        <color theme="1"/>
        <rFont val="Calibri"/>
        <family val="2"/>
        <scheme val="minor"/>
      </rPr>
      <t xml:space="preserve">
WHEN ALL CLASSES ARE FINISHED FOR A HEIGHT:
* check that entries have totalled for all three classes
*sort class by highlighting rows containing riders for the specific height only, then select data, sort Z-A this will give riders in order of total score
*check for any riders with same total - placing is then according to the IEQ rules, number the placings in the next column
* at the bottom of the page or in comments identify the rule applied to place for equal scores (saves questions)
*print results for class and display (highlight required class and use 'set print area' (under page layout) - to print completed class only
WHEN ALL CLASSES ARE COMPLETE - TEAM SCORING:
* highlight all primary riders and results and copy to the primary team sheet below existing data, repeat for secondary riders
*IMPORTANT highlight the column of overall scores 'copy' and 'paste special - value only' this stops values recalculating
*unhide columns B-D so the school name is displayed
*highlight all rows and sort by the school name
*delete all riders/schools with less than 3 entries
*delete all class name rows
*add two rows at the bottom of each school
*highlight riders from each school and sort within school (Z-A), if a school has more than 4 riders add two rows at the end of the fourth rider (if a school has 11 riders or more this will need to be repeated
*subtotal the top 3 scores only from each team of 3 or 4 riders to the blank line use auto sum
*due to the small number of teams these can then be placed manually
*check against original team list that all expected teams have a score - then delete original list
*print and display results 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</si>
  <si>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Some 'how to use' tips:
</t>
    </r>
    <r>
      <rPr>
        <sz val="11"/>
        <color theme="1"/>
        <rFont val="Calibri"/>
        <family val="2"/>
        <scheme val="minor"/>
      </rPr>
      <t>BEFORE THE EVENT:
*Enter the Riders name, School, Horse name and IEQ number under the class they have entered - this can be a copy and past from nominate
*ensure that each rider has</t>
    </r>
    <r>
      <rPr>
        <b/>
        <sz val="11"/>
        <color theme="1"/>
        <rFont val="Calibri"/>
        <family val="2"/>
        <scheme val="minor"/>
      </rPr>
      <t xml:space="preserve"> exactly</t>
    </r>
    <r>
      <rPr>
        <sz val="11"/>
        <color theme="1"/>
        <rFont val="Calibri"/>
        <family val="2"/>
        <scheme val="minor"/>
      </rPr>
      <t xml:space="preserve"> the same School name as the other riders from the school (choose one format and copy and paste for all riders from the school)
*As a double check for later enter the riders by school split into tabs for primary and secondary teams - delete any rider/schools with less than three riders.
 * Ensure the first starter for each class is marked by 1st class. Rider order/ 2nd class *marks first rider /3rd class **marks first rider
DURING THE RUNNING:
*Enter the information from the score sheets as they come in *Remember* the order on the score sheets (except for one class), will be different from the spreadsheet ie. the start rider changes and is marked with an '*' or '**'
*Make sure any elimination is marked in the spreadsheet with an 'E'
*If there are any special cirumstances for elimination note them in the comments column (ie missed start/finish).
</t>
    </r>
  </si>
  <si>
    <t>50P</t>
  </si>
  <si>
    <t>JOEMOOR BAROQUE</t>
  </si>
  <si>
    <t>70P</t>
  </si>
  <si>
    <t>MONTAZZA BONFIRE BRANDY</t>
  </si>
  <si>
    <t>70S</t>
  </si>
  <si>
    <t>100S</t>
  </si>
  <si>
    <t>110S</t>
  </si>
  <si>
    <t>120S</t>
  </si>
  <si>
    <t>90P</t>
  </si>
  <si>
    <t>90S</t>
  </si>
  <si>
    <t>J59</t>
  </si>
  <si>
    <t>J60</t>
  </si>
  <si>
    <t>J61</t>
  </si>
  <si>
    <t>J62</t>
  </si>
  <si>
    <t>J63</t>
  </si>
  <si>
    <t>AM5 *</t>
  </si>
  <si>
    <t>P&amp;S **</t>
  </si>
  <si>
    <t>A2 ***</t>
  </si>
  <si>
    <t>Max Keable</t>
  </si>
  <si>
    <t>CHARLIE BROWN</t>
  </si>
  <si>
    <t>Dominique Holtkamp</t>
  </si>
  <si>
    <t>St Marys Goondiwindi</t>
  </si>
  <si>
    <t>FARLEIGH CATNIP</t>
  </si>
  <si>
    <t>Kirsten Greer</t>
  </si>
  <si>
    <t>BUDDY</t>
  </si>
  <si>
    <t>Ellie Reedy</t>
  </si>
  <si>
    <t>KIRRABEE TOBIAS</t>
  </si>
  <si>
    <t>Glennie</t>
  </si>
  <si>
    <t>ISURAVA GEMINI</t>
  </si>
  <si>
    <t>LOVE THA GAME</t>
  </si>
  <si>
    <t>Kate Johnstone</t>
  </si>
  <si>
    <t>OAKLANDS PARK PRIME TIME</t>
  </si>
  <si>
    <t>Geordina Pujolas</t>
  </si>
  <si>
    <t>Concordia College</t>
  </si>
  <si>
    <t>Mitchell Dight</t>
  </si>
  <si>
    <t>MORNING NEWS</t>
  </si>
  <si>
    <t>KS. PUGSLEY</t>
  </si>
  <si>
    <t>Sarah Coggan</t>
  </si>
  <si>
    <t>OWENDALE FLEET STREET</t>
  </si>
  <si>
    <t>Toowoomba Prep</t>
  </si>
  <si>
    <t>SAMSON STARLYTE</t>
  </si>
  <si>
    <t>BELAH SOLOMAN</t>
  </si>
  <si>
    <t>PEPSADOR</t>
  </si>
  <si>
    <t>MAJOR DUNDEE</t>
  </si>
  <si>
    <t>Rebecca Laird</t>
  </si>
  <si>
    <t>TOTAL DOC</t>
  </si>
  <si>
    <t>Jedd Johnstone</t>
  </si>
  <si>
    <t>HERE COMES HENRY</t>
  </si>
  <si>
    <t>Maggie Gall</t>
  </si>
  <si>
    <t>HOLLYWOOD SHINE</t>
  </si>
  <si>
    <t>AMINA</t>
  </si>
  <si>
    <t>Tara Bentley</t>
  </si>
  <si>
    <t>FAIRBANKS JULIET</t>
  </si>
  <si>
    <t>Elise Crawford</t>
  </si>
  <si>
    <t>NOT GUILTY</t>
  </si>
  <si>
    <t>Tom Coggan</t>
  </si>
  <si>
    <t>CASHMERE PRINCESS</t>
  </si>
  <si>
    <t>Tory Robertson</t>
  </si>
  <si>
    <t>FIXED MAJORITY</t>
  </si>
  <si>
    <t>Toowoomba Grammar</t>
  </si>
  <si>
    <t>Angela Krahe</t>
  </si>
  <si>
    <t>WHY NOTT</t>
  </si>
  <si>
    <t>Emily Bradfield</t>
  </si>
  <si>
    <t>DAKOTA</t>
  </si>
  <si>
    <t>Summer Wickham</t>
  </si>
  <si>
    <t>KING OF THE MOUNTAIN</t>
  </si>
  <si>
    <t>Kate Sexton</t>
  </si>
  <si>
    <t>TURAMBAR INDICATION</t>
  </si>
  <si>
    <t>RIGIL KENT</t>
  </si>
  <si>
    <t>Ellie Charlton</t>
  </si>
  <si>
    <t>RIVERTREE BILLY THE KID</t>
  </si>
  <si>
    <t>Rose Stacey</t>
  </si>
  <si>
    <t>WARREGO CHELSEA</t>
  </si>
  <si>
    <t>Chelsea Pender</t>
  </si>
  <si>
    <t>BARRACUDA</t>
  </si>
  <si>
    <t>Sean Geraghty</t>
  </si>
  <si>
    <t>GLENORMISTON ROSSCONNELL</t>
  </si>
  <si>
    <t>Cameron Moffatt</t>
  </si>
  <si>
    <t>JUST PERCY</t>
  </si>
  <si>
    <t>RAYNER PARK KENSINGTON</t>
  </si>
  <si>
    <t>Claudia Dight</t>
  </si>
  <si>
    <t>IDEAS MAN</t>
  </si>
  <si>
    <t>Katie Hayllor</t>
  </si>
  <si>
    <t>JUST IS</t>
  </si>
  <si>
    <t>GALLIANO GOLD</t>
  </si>
  <si>
    <t>Alice Bird</t>
  </si>
  <si>
    <t>ROCKSTAR</t>
  </si>
  <si>
    <t>Meg Gillan</t>
  </si>
  <si>
    <t>HALFPINT</t>
  </si>
  <si>
    <t>Alistair Schramm</t>
  </si>
  <si>
    <t>ZERO DEGREES</t>
  </si>
  <si>
    <t>ITS OLIVER</t>
  </si>
  <si>
    <t>LIMASSOL DARTAGNAN</t>
  </si>
  <si>
    <t>Springfield Anglican College</t>
  </si>
  <si>
    <t>Loretta Morris</t>
  </si>
  <si>
    <t>AUGUSTUS</t>
  </si>
  <si>
    <t>IVY BANK BILLIONAIRE</t>
  </si>
  <si>
    <t>GOFORYOURLIFE</t>
  </si>
  <si>
    <t>ZENS PRIDE</t>
  </si>
  <si>
    <t>CHINA DOLL</t>
  </si>
  <si>
    <t>Sarah Doyle</t>
  </si>
  <si>
    <t>CROYDEN PARK I DID IT</t>
  </si>
  <si>
    <t>JUST HIGH</t>
  </si>
  <si>
    <t>LORD EMILIO</t>
  </si>
  <si>
    <t>Annika Werny</t>
  </si>
  <si>
    <t>BJ CONAC</t>
  </si>
  <si>
    <t>Alicia Seery</t>
  </si>
  <si>
    <t>FALCON FAMILY</t>
  </si>
  <si>
    <t>FINCH FARM NIKKO</t>
  </si>
  <si>
    <t>MR SHIRVINGTON</t>
  </si>
  <si>
    <t>BALMORAL DR MAGIC</t>
  </si>
  <si>
    <t>ALPINE WAY</t>
  </si>
  <si>
    <t>St Pauls Lutheran PS</t>
  </si>
  <si>
    <t>Class Sort Key</t>
  </si>
  <si>
    <t>Jayden Donald</t>
  </si>
  <si>
    <t>Jasmine Holland</t>
  </si>
  <si>
    <t>AQUALOO CHILLY MORN</t>
  </si>
  <si>
    <t>Nambour Christian College</t>
  </si>
  <si>
    <t>BON QUAN</t>
  </si>
  <si>
    <t>Our Lady of Sth Cross</t>
  </si>
  <si>
    <t>Phoebe Riordan</t>
  </si>
  <si>
    <t>DIAMONDS &amp; PEARLS</t>
  </si>
  <si>
    <t>Fairholme</t>
  </si>
  <si>
    <t>Tye Wickham*</t>
  </si>
  <si>
    <t>ScotsPGC</t>
  </si>
  <si>
    <t>St Saviours PS</t>
  </si>
  <si>
    <t>Jess Emmerson</t>
  </si>
  <si>
    <t>MP TUSCAN PRINCE</t>
  </si>
  <si>
    <t>St Mary's PS</t>
  </si>
  <si>
    <t>Tom Keable**</t>
  </si>
  <si>
    <t>Inglewood SS</t>
  </si>
  <si>
    <t>Georgina Chandler</t>
  </si>
  <si>
    <t>HAPPY VALLEY SAMSON</t>
  </si>
  <si>
    <t>St Aidans</t>
  </si>
  <si>
    <t>Sabina Hitch</t>
  </si>
  <si>
    <t>ROTHWELL CAMBRIDGE</t>
  </si>
  <si>
    <t>Tallebugera PS</t>
  </si>
  <si>
    <t>Kirsten Mackie</t>
  </si>
  <si>
    <t>ELMTREE ILLUSION</t>
  </si>
  <si>
    <t>Georgia Rink*</t>
  </si>
  <si>
    <t>SONIATOS SPIN N GO</t>
  </si>
  <si>
    <t>St Aidens</t>
  </si>
  <si>
    <t>Bridie Emmerton</t>
  </si>
  <si>
    <t>FARLEIGH KATIA</t>
  </si>
  <si>
    <t>Mundubbera SS</t>
  </si>
  <si>
    <t>Sarah Coggan**</t>
  </si>
  <si>
    <t>Tara Wilkinson</t>
  </si>
  <si>
    <t>LISSADELL SATIN</t>
  </si>
  <si>
    <t>St Francis de Sale</t>
  </si>
  <si>
    <t>Shelby Emmerton</t>
  </si>
  <si>
    <t>Kate Prostamo</t>
  </si>
  <si>
    <t>KELECYN WARRIOR</t>
  </si>
  <si>
    <t>Mystique Mcgregor</t>
  </si>
  <si>
    <t>CAPTAIN JACK SPARROW</t>
  </si>
  <si>
    <t>MBC</t>
  </si>
  <si>
    <t>Breanna Daniells</t>
  </si>
  <si>
    <t>FANCY FOOTWORK</t>
  </si>
  <si>
    <t>Toogoolawah SHS</t>
  </si>
  <si>
    <t>Edwina Badgery</t>
  </si>
  <si>
    <t>MARKUS SIROCCO</t>
  </si>
  <si>
    <t>Meg Bird</t>
  </si>
  <si>
    <t>FOURWINDS BUMBLE B</t>
  </si>
  <si>
    <t xml:space="preserve">St Peters </t>
  </si>
  <si>
    <t>Georgia Hunt</t>
  </si>
  <si>
    <t>GRANDE TALL POPPY</t>
  </si>
  <si>
    <t>Rockhampton Grammar</t>
  </si>
  <si>
    <t>Breeana Cummins</t>
  </si>
  <si>
    <t>MILLENNIUM ROSE</t>
  </si>
  <si>
    <t>IGGS</t>
  </si>
  <si>
    <t>Thomas Doyle</t>
  </si>
  <si>
    <t>LYKANARRO TOFF</t>
  </si>
  <si>
    <t>Emily Stewart</t>
  </si>
  <si>
    <t>BISCUIT</t>
  </si>
  <si>
    <t>St. Hildas</t>
  </si>
  <si>
    <t>Ashtyn Reedy*</t>
  </si>
  <si>
    <t>Jessica Wilson</t>
  </si>
  <si>
    <t>MACQUARIE VIEW JUST AN ILLUSION</t>
  </si>
  <si>
    <t>Kate Jackwitz</t>
  </si>
  <si>
    <t>SKYSONG</t>
  </si>
  <si>
    <t>WMAC</t>
  </si>
  <si>
    <t>Oakey SHS</t>
  </si>
  <si>
    <t>Tamsyn Breeze**</t>
  </si>
  <si>
    <t>OUR ROYAL TALENT</t>
  </si>
  <si>
    <t>Shannon Baker</t>
  </si>
  <si>
    <t>TELTRIST</t>
  </si>
  <si>
    <t>Stuartholme</t>
  </si>
  <si>
    <t>Alix Coonan</t>
  </si>
  <si>
    <t>MR MIGHTY MOUSE</t>
  </si>
  <si>
    <t>Shalom College</t>
  </si>
  <si>
    <t>Chelsea Freer</t>
  </si>
  <si>
    <t>AVIATION HOLLY</t>
  </si>
  <si>
    <t>Grace Brooke</t>
  </si>
  <si>
    <t>AJMAN ASH JHUBA</t>
  </si>
  <si>
    <t>All Saints Anglican</t>
  </si>
  <si>
    <t>Sebastian Fox</t>
  </si>
  <si>
    <t>KAHEAN TROOPER OHARA</t>
  </si>
  <si>
    <t>IGS</t>
  </si>
  <si>
    <t>Johanna Barnes</t>
  </si>
  <si>
    <t>GWYDIR ERNIE</t>
  </si>
  <si>
    <t>TKIS</t>
  </si>
  <si>
    <t>Alexandra Barlow</t>
  </si>
  <si>
    <t>ANA BANANA</t>
  </si>
  <si>
    <t>Dalby SHS</t>
  </si>
  <si>
    <t>Madison Searle</t>
  </si>
  <si>
    <t>JAWARRA FAITH HILL</t>
  </si>
  <si>
    <t>Frances Bischof</t>
  </si>
  <si>
    <t>JAYLIAH</t>
  </si>
  <si>
    <t>Emmanel College</t>
  </si>
  <si>
    <t>Nicola Donnelly</t>
  </si>
  <si>
    <t>MARINE PARK SKIPPER</t>
  </si>
  <si>
    <t>Good Shepherd Luthern College</t>
  </si>
  <si>
    <t>Angus Graham*</t>
  </si>
  <si>
    <t>ELEVATE</t>
  </si>
  <si>
    <t>St Teresas Catholic College</t>
  </si>
  <si>
    <t>Courtney Mason</t>
  </si>
  <si>
    <t>Pittsworth SHS</t>
  </si>
  <si>
    <t>Eloise Watkinson</t>
  </si>
  <si>
    <t>MOUNT BARON</t>
  </si>
  <si>
    <t>Isabella Wilkinson -mcintyre</t>
  </si>
  <si>
    <t>NAWARRAH. PARK WILD ROSE</t>
  </si>
  <si>
    <t>Hannah-rae Cianci</t>
  </si>
  <si>
    <t>WARRINA W ELTON</t>
  </si>
  <si>
    <t>Trinity Lutheran College</t>
  </si>
  <si>
    <t>Emily Rink</t>
  </si>
  <si>
    <t>LAUREL GLEN EC PILGRIM</t>
  </si>
  <si>
    <t>Faith Christian College</t>
  </si>
  <si>
    <t>MIGHTY TITAN</t>
  </si>
  <si>
    <t>William Dight</t>
  </si>
  <si>
    <t>Hannah Lewindon**</t>
  </si>
  <si>
    <t>VERETTI</t>
  </si>
  <si>
    <t>Downlands</t>
  </si>
  <si>
    <t>Olivia Mcdermott</t>
  </si>
  <si>
    <t>STACHEK</t>
  </si>
  <si>
    <t>Brittany Murphy</t>
  </si>
  <si>
    <t>ITS WHO</t>
  </si>
  <si>
    <t>Eleanor Lovett</t>
  </si>
  <si>
    <t>WARREGO SAVANNAH</t>
  </si>
  <si>
    <t>Ferny Grove SHS</t>
  </si>
  <si>
    <t>Cassie Heaslip</t>
  </si>
  <si>
    <t>Felicity Watkinson</t>
  </si>
  <si>
    <t>JAYBE AYSHA</t>
  </si>
  <si>
    <t>Alex Seery</t>
  </si>
  <si>
    <t>JUST TOPS</t>
  </si>
  <si>
    <t>Grace Buchholz</t>
  </si>
  <si>
    <t>Indira Werny*</t>
  </si>
  <si>
    <t>Rebekah Towler</t>
  </si>
  <si>
    <t>GLEN HAVEN FOOTLOOSE</t>
  </si>
  <si>
    <t>Riverside Christian College</t>
  </si>
  <si>
    <t>Courtney Hopkins**</t>
  </si>
  <si>
    <t>SOUND RETURN</t>
  </si>
  <si>
    <t>St Andrews Pengian Springs</t>
  </si>
  <si>
    <t>Abbey Siedel</t>
  </si>
  <si>
    <t>Bridget Connolly</t>
  </si>
  <si>
    <t>SAPPHIRE</t>
  </si>
  <si>
    <t>St Johns College</t>
  </si>
  <si>
    <t>Jemma Davis</t>
  </si>
  <si>
    <t>Irish Town</t>
  </si>
  <si>
    <t>STRAINED LYRICS</t>
  </si>
  <si>
    <t>Charlie Graham</t>
  </si>
  <si>
    <t>HIGH DEFINITION</t>
  </si>
  <si>
    <t>St Teresas Catholic college</t>
  </si>
  <si>
    <t>Jemma Davies</t>
  </si>
  <si>
    <t>ELLUSIVE</t>
  </si>
  <si>
    <t>IGG</t>
  </si>
  <si>
    <t>Zack Baldwin</t>
  </si>
  <si>
    <t>ANNA BLUE</t>
  </si>
  <si>
    <t>Benowa SHS</t>
  </si>
  <si>
    <t>KIRBY PARK IRISH EMPRESS</t>
  </si>
  <si>
    <t>Caitlin Bucknell*</t>
  </si>
  <si>
    <t>Lachlan Steele</t>
  </si>
  <si>
    <t>SURFS UP</t>
  </si>
  <si>
    <t>PEACE IMAGE</t>
  </si>
  <si>
    <t>N B MON AMI</t>
  </si>
  <si>
    <t>Courtney Hopkins</t>
  </si>
  <si>
    <t>PAVAROTTIS GIRL</t>
  </si>
  <si>
    <t>St Andrews</t>
  </si>
  <si>
    <t>Isabel Emmerton**</t>
  </si>
  <si>
    <t>MISS RUBY ROSE</t>
  </si>
  <si>
    <t>Elle Thexton</t>
  </si>
  <si>
    <t>EMPHORIA</t>
  </si>
  <si>
    <t>Aquinas College</t>
  </si>
  <si>
    <t>Lucy Hunkin</t>
  </si>
  <si>
    <t>MYSTERY PARK AFTER DARK</t>
  </si>
  <si>
    <t>Chisholm Catholic College</t>
  </si>
  <si>
    <t>MY SECRET OBESSION</t>
  </si>
  <si>
    <t>Mikhaela Roos</t>
  </si>
  <si>
    <t>LAUREL GLEN FOXY LADY</t>
  </si>
  <si>
    <t>Freya Domrow*</t>
  </si>
  <si>
    <t>LETS FLY JETSTAR</t>
  </si>
  <si>
    <t>Piper Searle</t>
  </si>
  <si>
    <t>GARNET QUAZAR</t>
  </si>
  <si>
    <t>Kilcoy PS</t>
  </si>
  <si>
    <t>Sage Fisher-peters</t>
  </si>
  <si>
    <t>GRAND CASANOVA</t>
  </si>
  <si>
    <t>Lauren Laird**</t>
  </si>
  <si>
    <t>Georgia Rink</t>
  </si>
  <si>
    <t>Maleah Lang-mcmahon</t>
  </si>
  <si>
    <t>Chris Holland</t>
  </si>
  <si>
    <t>MON AMIGO</t>
  </si>
  <si>
    <t>Karlee Barlow</t>
  </si>
  <si>
    <t>MONKHANI LODGE MAVERICK</t>
  </si>
  <si>
    <t>Sacred Heart</t>
  </si>
  <si>
    <t>Becky Gillan*</t>
  </si>
  <si>
    <t>Samantha Robertson</t>
  </si>
  <si>
    <t>HOITY TOITY</t>
  </si>
  <si>
    <t>St Hildas</t>
  </si>
  <si>
    <t>Emily Graham</t>
  </si>
  <si>
    <t>MISS TICKLE ME</t>
  </si>
  <si>
    <t>Pomona SS</t>
  </si>
  <si>
    <t>Holly Wickham**</t>
  </si>
  <si>
    <t>ScotsPCG</t>
  </si>
  <si>
    <t>St Marys Goonidiwindi</t>
  </si>
  <si>
    <t>Rachael Merritt</t>
  </si>
  <si>
    <t>MY SILENT PARTNER</t>
  </si>
  <si>
    <t>Rosewood SHS</t>
  </si>
  <si>
    <t>Georgia Doyle</t>
  </si>
  <si>
    <t>ALCHERINGA COLWYN BAY</t>
  </si>
  <si>
    <t>CRUISER</t>
  </si>
  <si>
    <t>DENY DENY</t>
  </si>
  <si>
    <t>Warwick SHS</t>
  </si>
  <si>
    <t>Grace Barnard*</t>
  </si>
  <si>
    <t>JURRARA MOET</t>
  </si>
  <si>
    <t>Claudia Cramond</t>
  </si>
  <si>
    <t>GAMBOL</t>
  </si>
  <si>
    <t>COLDSTREAM VENUS</t>
  </si>
  <si>
    <t>Blake Jones</t>
  </si>
  <si>
    <t>PHISACHI</t>
  </si>
  <si>
    <t>Scarlett Guest-carver</t>
  </si>
  <si>
    <t>Indira Jorgensen</t>
  </si>
  <si>
    <t>GLENORMISTON DUNMURRY</t>
  </si>
  <si>
    <t>Emma Lord</t>
  </si>
  <si>
    <t>J55</t>
  </si>
  <si>
    <t>80P</t>
  </si>
  <si>
    <t>Secondary Qualifier 120cm Saturday</t>
  </si>
  <si>
    <t>Secondary Qualifier 100cm Saturday</t>
  </si>
  <si>
    <t>Primary Qualifier 50cm Saturday</t>
  </si>
  <si>
    <t>Primary Qualifier 80cm Saturday</t>
  </si>
  <si>
    <t>Secondary Qualifier 70cm Saturday</t>
  </si>
  <si>
    <t>Primary Qualifier 70cm Sunday</t>
  </si>
  <si>
    <t>Primary Qualifier 90cm Sunday</t>
  </si>
  <si>
    <t>Secondary Qualifier 90cm Sunday</t>
  </si>
  <si>
    <t>Secondary Qualifier 110cm Sunday</t>
  </si>
  <si>
    <t>Primary Qualifier 80cm</t>
  </si>
  <si>
    <t>J56</t>
  </si>
  <si>
    <t>J57</t>
  </si>
  <si>
    <t>J58</t>
  </si>
  <si>
    <t xml:space="preserve">AM5 </t>
  </si>
  <si>
    <t>A2 *</t>
  </si>
  <si>
    <t>AM5</t>
  </si>
  <si>
    <t>AM5 Place</t>
  </si>
  <si>
    <t>P&amp;S Place</t>
  </si>
  <si>
    <t>NOTE</t>
  </si>
  <si>
    <t>NOTES:</t>
  </si>
  <si>
    <t>NOTES</t>
  </si>
  <si>
    <t>J63:SECONDARY 120CM</t>
  </si>
  <si>
    <t>ADD TOP 3 SCORES ONLY (4TH TO BREAK TIE)</t>
  </si>
  <si>
    <t>PRIMARY TEAMS SJ 2013</t>
  </si>
  <si>
    <t>SECONDARY TEAMS SJ 2013</t>
  </si>
  <si>
    <t>Siena Fisher-peters</t>
  </si>
  <si>
    <t>School: West Moreton Anglican College - Ipswich</t>
  </si>
  <si>
    <t xml:space="preserve">J22: Primary 50cm </t>
  </si>
  <si>
    <t>Mikayla Symonds</t>
  </si>
  <si>
    <t>School: St. Hildas School - Southport</t>
  </si>
  <si>
    <t xml:space="preserve">J23: Primary 60cm </t>
  </si>
  <si>
    <t>J24: Primary 70cm</t>
  </si>
  <si>
    <t>J25: PRIMARY 80CM</t>
  </si>
  <si>
    <t>J26: PRIMARY 90CM</t>
  </si>
  <si>
    <t>Hannah Simpson</t>
  </si>
  <si>
    <t>ARKIN</t>
  </si>
  <si>
    <t>Grace Davis</t>
  </si>
  <si>
    <t>IMPERIAL GWYNETH9851</t>
  </si>
  <si>
    <t>Phoebe Shannon</t>
  </si>
  <si>
    <t>ELEKTRA D</t>
  </si>
  <si>
    <t>Grace Beatty</t>
  </si>
  <si>
    <t xml:space="preserve">BEN NEVIS </t>
  </si>
  <si>
    <t>Lara Oltramare</t>
  </si>
  <si>
    <t>LADY CROFT</t>
  </si>
  <si>
    <t>Jasmine Robinson</t>
  </si>
  <si>
    <t>HOPPY</t>
  </si>
  <si>
    <t>Vivianne Oltramare</t>
  </si>
  <si>
    <t>ROSE DIAMOND</t>
  </si>
  <si>
    <t>Ashleigh Duffy</t>
  </si>
  <si>
    <t xml:space="preserve">SUPER ROMEO </t>
  </si>
  <si>
    <t>Bronte Hood</t>
  </si>
  <si>
    <t>GARNET IVORY</t>
  </si>
  <si>
    <t>Kristy Underwood</t>
  </si>
  <si>
    <t>GARNET STORMBIRDS TANGO</t>
  </si>
  <si>
    <t>School: AB Paterson College - Arundel</t>
  </si>
  <si>
    <t>School: Stuartholme School - SEQ</t>
  </si>
  <si>
    <t>School: Aquinas College - Ashmore City</t>
  </si>
  <si>
    <t>Emily Begley</t>
  </si>
  <si>
    <t>MR.OZZSTRALIA</t>
  </si>
  <si>
    <t>Bella Anthony</t>
  </si>
  <si>
    <t>PURE CHANCE</t>
  </si>
  <si>
    <t>Freya Domrow</t>
  </si>
  <si>
    <t>CHANCE OF A LIFETIME</t>
  </si>
  <si>
    <t>METEOR</t>
  </si>
  <si>
    <t>Tianah Moss</t>
  </si>
  <si>
    <t>KALINGA REBEL</t>
  </si>
  <si>
    <t>Madison Law</t>
  </si>
  <si>
    <t>VOODOOISM</t>
  </si>
  <si>
    <t>Olivia Galetto</t>
  </si>
  <si>
    <t>ARTURO KALYPSO</t>
  </si>
  <si>
    <t>BENJIS WORLD4</t>
  </si>
  <si>
    <t>Lillian Orman</t>
  </si>
  <si>
    <t>CASANOVA CRUISER</t>
  </si>
  <si>
    <t>BUCKET OF CASH</t>
  </si>
  <si>
    <t>Aalia Lucchetta</t>
  </si>
  <si>
    <t>WYSIWYG</t>
  </si>
  <si>
    <t>Ellie Turnbull</t>
  </si>
  <si>
    <t>Elkie - rae Munn</t>
  </si>
  <si>
    <t>GARNET RANGER</t>
  </si>
  <si>
    <t>School: The Kooralbyn International School - Kooralbyn</t>
  </si>
  <si>
    <t>J29: SECONDARY 80CM</t>
  </si>
  <si>
    <t>Dakoda Woerner</t>
  </si>
  <si>
    <t>TOBYS QUEST</t>
  </si>
  <si>
    <t>Rachel Foy</t>
  </si>
  <si>
    <t>FLEETING ECHO</t>
  </si>
  <si>
    <t>Molly Stacey</t>
  </si>
  <si>
    <t>DIVINE PROPHECY</t>
  </si>
  <si>
    <t>Madison Cicala</t>
  </si>
  <si>
    <t>SCARLETT O HARA</t>
  </si>
  <si>
    <t>Tamsyn Breeze</t>
  </si>
  <si>
    <t>TALK ABOUT REAL</t>
  </si>
  <si>
    <t>RIVER DOWNS TINKA</t>
  </si>
  <si>
    <t>CASONOVA</t>
  </si>
  <si>
    <t>J31: SECONDARY 100CM</t>
  </si>
  <si>
    <t xml:space="preserve">Sort complete row only </t>
  </si>
  <si>
    <t>HC</t>
  </si>
  <si>
    <t>Chloe Love</t>
  </si>
  <si>
    <t>70CM</t>
  </si>
  <si>
    <t>80CM</t>
  </si>
  <si>
    <t>90CM</t>
  </si>
  <si>
    <t xml:space="preserve">Scr </t>
  </si>
  <si>
    <t>70cm</t>
  </si>
  <si>
    <t>80cm</t>
  </si>
  <si>
    <t>90cm</t>
  </si>
  <si>
    <t>scr</t>
  </si>
  <si>
    <t>Our Royal Talent</t>
  </si>
  <si>
    <t xml:space="preserve">WMAc </t>
  </si>
  <si>
    <t>1st</t>
  </si>
  <si>
    <t xml:space="preserve">Class Points </t>
  </si>
  <si>
    <t xml:space="preserve">Class points </t>
  </si>
  <si>
    <t>Total Points</t>
  </si>
  <si>
    <t>Primary Qualifier 60cm Saturday</t>
  </si>
  <si>
    <t>Overall</t>
  </si>
  <si>
    <t xml:space="preserve">P&amp;S </t>
  </si>
  <si>
    <t>60P</t>
  </si>
  <si>
    <t>P&amp;S</t>
  </si>
  <si>
    <t xml:space="preserve">Total Points </t>
  </si>
  <si>
    <t xml:space="preserve">Notes </t>
  </si>
  <si>
    <t>5th</t>
  </si>
  <si>
    <t>3rd</t>
  </si>
  <si>
    <t>Total Team Points</t>
  </si>
  <si>
    <t xml:space="preserve">  </t>
  </si>
  <si>
    <t>SCR</t>
  </si>
  <si>
    <t>Two Phase</t>
  </si>
  <si>
    <t>IQ</t>
  </si>
  <si>
    <t>Brooklyn Williams</t>
  </si>
  <si>
    <t>Sophie Peach</t>
  </si>
  <si>
    <t>Jessica Leary</t>
  </si>
  <si>
    <t>Anastasia Fox</t>
  </si>
  <si>
    <t>Lillian Dell</t>
  </si>
  <si>
    <t>Antonia Maggiolo</t>
  </si>
  <si>
    <t>Tokayla Lodge Cleopatra</t>
  </si>
  <si>
    <t>Tamrookum State School</t>
  </si>
  <si>
    <t>Kayla Moore</t>
  </si>
  <si>
    <t>Blue Lace Victory</t>
  </si>
  <si>
    <t>West Moreton Anglican College</t>
  </si>
  <si>
    <t>Jazmin Waddell</t>
  </si>
  <si>
    <t>Rothwell So Tempting</t>
  </si>
  <si>
    <t>St Pauls School</t>
  </si>
  <si>
    <t>Grace Mackenzie</t>
  </si>
  <si>
    <t>Waterview Regalo</t>
  </si>
  <si>
    <t>Genesis Christian College</t>
  </si>
  <si>
    <t>Asha Winters</t>
  </si>
  <si>
    <t>Josephine Fox</t>
  </si>
  <si>
    <t>Celtic Sweet Mystery</t>
  </si>
  <si>
    <t>Ben Jeffrey</t>
  </si>
  <si>
    <t>Pippa Lowson</t>
  </si>
  <si>
    <t>Mr Archibald</t>
  </si>
  <si>
    <t>Somerville House</t>
  </si>
  <si>
    <t>Melody Park Roman Emperor</t>
  </si>
  <si>
    <t>Prenzlau State School</t>
  </si>
  <si>
    <t>Austin Brown</t>
  </si>
  <si>
    <t>Flamin Red Head</t>
  </si>
  <si>
    <t>Mia Pace</t>
  </si>
  <si>
    <t>Sammy</t>
  </si>
  <si>
    <t xml:space="preserve">Faith Lutheran </t>
  </si>
  <si>
    <t>Billie Lowson</t>
  </si>
  <si>
    <t>Royhal Black Jack</t>
  </si>
  <si>
    <t>Emilio</t>
  </si>
  <si>
    <t>Freya Kenny</t>
  </si>
  <si>
    <t>Deva Ballista</t>
  </si>
  <si>
    <t>Isabella Maggiolo</t>
  </si>
  <si>
    <t>Bitter sweat Symphony</t>
  </si>
  <si>
    <t>Sienna Owen</t>
  </si>
  <si>
    <t>Commentator</t>
  </si>
  <si>
    <t>St Peters Lutheran College</t>
  </si>
  <si>
    <t>Jazz Mctavish</t>
  </si>
  <si>
    <t>Anastsaia Fox</t>
  </si>
  <si>
    <t>Kahean Trooper Moylan</t>
  </si>
  <si>
    <t>Lili Waddell</t>
  </si>
  <si>
    <t>Touch Of Quality</t>
  </si>
  <si>
    <t>Rayjen Park Milton</t>
  </si>
  <si>
    <t>Beaudesert State High School</t>
  </si>
  <si>
    <t xml:space="preserve">Holly Taunton </t>
  </si>
  <si>
    <t>Riverside Freedom</t>
  </si>
  <si>
    <t>Livingstone Christian College</t>
  </si>
  <si>
    <t>Stanton Park Houdini</t>
  </si>
  <si>
    <t>Molly Rose Atkinson</t>
  </si>
  <si>
    <t>Tornado</t>
  </si>
  <si>
    <t>HR Fancy That</t>
  </si>
  <si>
    <t>James Lascelles-king</t>
  </si>
  <si>
    <t>When Stars Collide</t>
  </si>
  <si>
    <t>Sarah Grant</t>
  </si>
  <si>
    <t>My Lovely Boy</t>
  </si>
  <si>
    <t>Royal Roxanne</t>
  </si>
  <si>
    <t>Beaudesert State School</t>
  </si>
  <si>
    <t>Summer Jacob</t>
  </si>
  <si>
    <t>Daybreak Prince</t>
  </si>
  <si>
    <t>Home School</t>
  </si>
  <si>
    <t>Keeley Boyd</t>
  </si>
  <si>
    <t>Abbadaire Domatacus</t>
  </si>
  <si>
    <t>Madeline Collins</t>
  </si>
  <si>
    <t>Carramars Limited Edition</t>
  </si>
  <si>
    <t>Liberty Clark</t>
  </si>
  <si>
    <t>King Tytan</t>
  </si>
  <si>
    <t>Fairholme College</t>
  </si>
  <si>
    <t>Kismet Anastasia</t>
  </si>
  <si>
    <t>Gervaso</t>
  </si>
  <si>
    <t>The Scots PGC College</t>
  </si>
  <si>
    <t xml:space="preserve">Chelsea Taunton </t>
  </si>
  <si>
    <t>Jaybee Caribus</t>
  </si>
  <si>
    <t>Strained Lyrics</t>
  </si>
  <si>
    <t xml:space="preserve">Sophie Peach </t>
  </si>
  <si>
    <t>Cwmkaren Thomas</t>
  </si>
  <si>
    <t>Beaudesert High School</t>
  </si>
  <si>
    <t>Just Casper</t>
  </si>
  <si>
    <t>St Hildas School</t>
  </si>
  <si>
    <t>River Downs Rhythm</t>
  </si>
  <si>
    <t>Tye Wickham</t>
  </si>
  <si>
    <t>Commando</t>
  </si>
  <si>
    <t>AB Patterson College</t>
  </si>
  <si>
    <t>F</t>
  </si>
  <si>
    <t>Halle Crane Winters</t>
  </si>
  <si>
    <t>Holly Taunton</t>
  </si>
  <si>
    <t>Scotts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</si>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</sst>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588">
    <xf numFmtId="0" fontId="0" fillId="0" borderId="0" xfId="0"/>
    <xf numFmtId="0" fontId="16" fillId="0" borderId="0" xfId="0" applyFont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0" xfId="0" applyAlignment="1">
      <alignment horizontal="left"/>
    </xf>
    <xf numFmtId="0" fontId="0" fillId="0" borderId="13" xfId="0" applyBorder="1"/>
    <xf numFmtId="0" fontId="19" fillId="0" borderId="17" xfId="0" applyFont="1" applyBorder="1" applyAlignment="1">
      <alignment horizontal="center" vertical="center"/>
    </xf>
    <xf numFmtId="0" fontId="0" fillId="34" borderId="16" xfId="0" applyFill="1" applyBorder="1"/>
    <xf numFmtId="0" fontId="0" fillId="34" borderId="0" xfId="0" applyFill="1"/>
    <xf numFmtId="0" fontId="0" fillId="35" borderId="16" xfId="0" applyFill="1" applyBorder="1"/>
    <xf numFmtId="0" fontId="0" fillId="35" borderId="0" xfId="0" applyFill="1"/>
    <xf numFmtId="0" fontId="19" fillId="36" borderId="16" xfId="0" applyFont="1" applyFill="1" applyBorder="1"/>
    <xf numFmtId="0" fontId="0" fillId="36" borderId="16" xfId="0" applyFill="1" applyBorder="1"/>
    <xf numFmtId="0" fontId="0" fillId="36" borderId="0" xfId="0" applyFill="1"/>
    <xf numFmtId="0" fontId="18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36" borderId="20" xfId="0" applyFont="1" applyFill="1" applyBorder="1"/>
    <xf numFmtId="0" fontId="0" fillId="0" borderId="17" xfId="0" applyBorder="1"/>
    <xf numFmtId="0" fontId="19" fillId="35" borderId="20" xfId="0" applyFont="1" applyFill="1" applyBorder="1"/>
    <xf numFmtId="0" fontId="19" fillId="34" borderId="20" xfId="0" applyFont="1" applyFill="1" applyBorder="1"/>
    <xf numFmtId="0" fontId="19" fillId="0" borderId="20" xfId="0" applyFont="1" applyBorder="1"/>
    <xf numFmtId="0" fontId="18" fillId="0" borderId="20" xfId="0" applyFont="1" applyBorder="1" applyAlignment="1">
      <alignment horizontal="center" vertical="center"/>
    </xf>
    <xf numFmtId="0" fontId="0" fillId="35" borderId="23" xfId="0" applyFill="1" applyBorder="1"/>
    <xf numFmtId="0" fontId="0" fillId="35" borderId="26" xfId="0" applyFill="1" applyBorder="1"/>
    <xf numFmtId="0" fontId="0" fillId="35" borderId="21" xfId="0" applyFill="1" applyBorder="1"/>
    <xf numFmtId="0" fontId="0" fillId="34" borderId="21" xfId="0" applyFill="1" applyBorder="1"/>
    <xf numFmtId="0" fontId="0" fillId="36" borderId="21" xfId="0" applyFill="1" applyBorder="1"/>
    <xf numFmtId="0" fontId="14" fillId="0" borderId="0" xfId="0" applyFont="1"/>
    <xf numFmtId="0" fontId="0" fillId="0" borderId="1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33" borderId="32" xfId="0" applyFill="1" applyBorder="1" applyAlignment="1">
      <alignment wrapText="1"/>
    </xf>
    <xf numFmtId="0" fontId="0" fillId="33" borderId="15" xfId="0" applyFill="1" applyBorder="1" applyAlignment="1">
      <alignment horizontal="right" wrapText="1"/>
    </xf>
    <xf numFmtId="0" fontId="18" fillId="33" borderId="27" xfId="0" applyFont="1" applyFill="1" applyBorder="1" applyAlignment="1">
      <alignment horizontal="left" wrapText="1"/>
    </xf>
    <xf numFmtId="0" fontId="18" fillId="33" borderId="28" xfId="0" applyFont="1" applyFill="1" applyBorder="1" applyAlignment="1">
      <alignment horizontal="left" wrapText="1"/>
    </xf>
    <xf numFmtId="0" fontId="18" fillId="33" borderId="29" xfId="0" applyFont="1" applyFill="1" applyBorder="1" applyAlignment="1">
      <alignment horizontal="left" wrapText="1"/>
    </xf>
    <xf numFmtId="0" fontId="0" fillId="33" borderId="36" xfId="0" applyFill="1" applyBorder="1" applyAlignment="1">
      <alignment wrapText="1"/>
    </xf>
    <xf numFmtId="0" fontId="16" fillId="33" borderId="36" xfId="0" applyFont="1" applyFill="1" applyBorder="1" applyAlignment="1">
      <alignment wrapText="1"/>
    </xf>
    <xf numFmtId="0" fontId="16" fillId="33" borderId="37" xfId="0" applyFont="1" applyFill="1" applyBorder="1" applyAlignment="1">
      <alignment horizontal="right" wrapText="1"/>
    </xf>
    <xf numFmtId="0" fontId="0" fillId="0" borderId="16" xfId="0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/>
    <xf numFmtId="0" fontId="16" fillId="0" borderId="30" xfId="0" applyFont="1" applyBorder="1" applyAlignment="1">
      <alignment wrapText="1"/>
    </xf>
    <xf numFmtId="0" fontId="0" fillId="0" borderId="0" xfId="0" applyBorder="1" applyAlignment="1">
      <alignment horizontal="left"/>
    </xf>
    <xf numFmtId="0" fontId="18" fillId="0" borderId="1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0" fillId="35" borderId="24" xfId="0" applyFill="1" applyBorder="1"/>
    <xf numFmtId="0" fontId="0" fillId="35" borderId="25" xfId="0" applyFill="1" applyBorder="1"/>
    <xf numFmtId="0" fontId="0" fillId="34" borderId="25" xfId="0" applyFill="1" applyBorder="1"/>
    <xf numFmtId="0" fontId="0" fillId="36" borderId="25" xfId="0" applyFill="1" applyBorder="1"/>
    <xf numFmtId="0" fontId="19" fillId="35" borderId="19" xfId="0" applyFont="1" applyFill="1" applyBorder="1" applyAlignment="1">
      <alignment horizontal="center"/>
    </xf>
    <xf numFmtId="0" fontId="19" fillId="34" borderId="19" xfId="0" applyFont="1" applyFill="1" applyBorder="1" applyAlignment="1">
      <alignment horizontal="center"/>
    </xf>
    <xf numFmtId="0" fontId="19" fillId="36" borderId="17" xfId="0" applyFont="1" applyFill="1" applyBorder="1" applyAlignment="1">
      <alignment horizontal="center"/>
    </xf>
    <xf numFmtId="0" fontId="0" fillId="0" borderId="21" xfId="0" applyBorder="1" applyAlignment="1">
      <alignment wrapText="1"/>
    </xf>
    <xf numFmtId="0" fontId="0" fillId="0" borderId="16" xfId="0" applyBorder="1" applyAlignment="1">
      <alignment wrapText="1"/>
    </xf>
    <xf numFmtId="0" fontId="21" fillId="0" borderId="16" xfId="0" applyFont="1" applyBorder="1" applyAlignment="1">
      <alignment wrapText="1"/>
    </xf>
    <xf numFmtId="0" fontId="22" fillId="0" borderId="16" xfId="0" applyFont="1" applyBorder="1" applyAlignment="1">
      <alignment wrapText="1"/>
    </xf>
    <xf numFmtId="0" fontId="22" fillId="0" borderId="16" xfId="0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0" fillId="0" borderId="16" xfId="0" applyFill="1" applyBorder="1" applyAlignment="1">
      <alignment wrapText="1"/>
    </xf>
    <xf numFmtId="0" fontId="0" fillId="0" borderId="16" xfId="0" applyFont="1" applyBorder="1" applyAlignment="1">
      <alignment shrinkToFit="1"/>
    </xf>
    <xf numFmtId="0" fontId="20" fillId="0" borderId="16" xfId="0" applyFont="1" applyBorder="1" applyAlignment="1">
      <alignment wrapText="1"/>
    </xf>
    <xf numFmtId="0" fontId="0" fillId="0" borderId="16" xfId="0" applyBorder="1" applyAlignment="1">
      <alignment horizontal="center" wrapText="1"/>
    </xf>
    <xf numFmtId="0" fontId="20" fillId="0" borderId="16" xfId="0" applyFont="1" applyBorder="1" applyAlignment="1">
      <alignment shrinkToFi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20" fillId="0" borderId="0" xfId="0" applyFont="1" applyBorder="1" applyAlignment="1">
      <alignment wrapText="1"/>
    </xf>
    <xf numFmtId="0" fontId="18" fillId="33" borderId="27" xfId="0" applyFont="1" applyFill="1" applyBorder="1" applyAlignment="1">
      <alignment horizontal="left"/>
    </xf>
    <xf numFmtId="0" fontId="18" fillId="33" borderId="31" xfId="0" applyFont="1" applyFill="1" applyBorder="1" applyAlignment="1"/>
    <xf numFmtId="0" fontId="18" fillId="33" borderId="35" xfId="0" applyFont="1" applyFill="1" applyBorder="1" applyAlignment="1"/>
    <xf numFmtId="0" fontId="0" fillId="0" borderId="0" xfId="0" applyFont="1" applyBorder="1" applyAlignment="1">
      <alignment wrapText="1"/>
    </xf>
    <xf numFmtId="0" fontId="0" fillId="35" borderId="19" xfId="0" applyFill="1" applyBorder="1"/>
    <xf numFmtId="0" fontId="0" fillId="35" borderId="17" xfId="0" applyFill="1" applyBorder="1"/>
    <xf numFmtId="0" fontId="0" fillId="34" borderId="18" xfId="0" applyFill="1" applyBorder="1"/>
    <xf numFmtId="0" fontId="0" fillId="34" borderId="19" xfId="0" applyFill="1" applyBorder="1"/>
    <xf numFmtId="0" fontId="0" fillId="36" borderId="18" xfId="0" applyFill="1" applyBorder="1"/>
    <xf numFmtId="0" fontId="18" fillId="33" borderId="11" xfId="0" applyFont="1" applyFill="1" applyBorder="1" applyAlignment="1">
      <alignment horizontal="left"/>
    </xf>
    <xf numFmtId="0" fontId="18" fillId="33" borderId="44" xfId="0" applyFont="1" applyFill="1" applyBorder="1" applyAlignment="1">
      <alignment horizontal="left" wrapText="1"/>
    </xf>
    <xf numFmtId="0" fontId="0" fillId="35" borderId="48" xfId="0" applyFill="1" applyBorder="1"/>
    <xf numFmtId="0" fontId="0" fillId="35" borderId="53" xfId="0" applyFill="1" applyBorder="1"/>
    <xf numFmtId="0" fontId="0" fillId="35" borderId="47" xfId="0" applyFill="1" applyBorder="1"/>
    <xf numFmtId="0" fontId="0" fillId="35" borderId="51" xfId="0" applyFill="1" applyBorder="1"/>
    <xf numFmtId="0" fontId="0" fillId="35" borderId="18" xfId="0" applyFill="1" applyBorder="1"/>
    <xf numFmtId="0" fontId="0" fillId="35" borderId="52" xfId="0" applyFill="1" applyBorder="1"/>
    <xf numFmtId="0" fontId="18" fillId="33" borderId="59" xfId="0" applyFont="1" applyFill="1" applyBorder="1" applyAlignment="1">
      <alignment horizontal="left" wrapText="1"/>
    </xf>
    <xf numFmtId="0" fontId="0" fillId="34" borderId="48" xfId="0" applyFill="1" applyBorder="1"/>
    <xf numFmtId="0" fontId="0" fillId="34" borderId="51" xfId="0" applyFill="1" applyBorder="1"/>
    <xf numFmtId="0" fontId="0" fillId="34" borderId="52" xfId="0" applyFill="1" applyBorder="1"/>
    <xf numFmtId="0" fontId="0" fillId="36" borderId="51" xfId="0" applyFill="1" applyBorder="1"/>
    <xf numFmtId="0" fontId="0" fillId="36" borderId="52" xfId="0" applyFill="1" applyBorder="1"/>
    <xf numFmtId="0" fontId="0" fillId="0" borderId="49" xfId="0" applyFill="1" applyBorder="1"/>
    <xf numFmtId="0" fontId="0" fillId="0" borderId="12" xfId="0" applyFill="1" applyBorder="1"/>
    <xf numFmtId="0" fontId="0" fillId="0" borderId="13" xfId="0" applyFill="1" applyBorder="1"/>
    <xf numFmtId="0" fontId="19" fillId="35" borderId="58" xfId="0" applyFont="1" applyFill="1" applyBorder="1" applyAlignment="1">
      <alignment wrapText="1"/>
    </xf>
    <xf numFmtId="0" fontId="19" fillId="35" borderId="20" xfId="0" applyFont="1" applyFill="1" applyBorder="1" applyAlignment="1">
      <alignment wrapText="1"/>
    </xf>
    <xf numFmtId="0" fontId="19" fillId="35" borderId="59" xfId="0" applyFont="1" applyFill="1" applyBorder="1" applyAlignment="1">
      <alignment wrapText="1"/>
    </xf>
    <xf numFmtId="0" fontId="19" fillId="34" borderId="20" xfId="0" applyFont="1" applyFill="1" applyBorder="1" applyAlignment="1">
      <alignment wrapText="1"/>
    </xf>
    <xf numFmtId="0" fontId="19" fillId="34" borderId="59" xfId="0" applyFont="1" applyFill="1" applyBorder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horizontal="center" wrapText="1"/>
    </xf>
    <xf numFmtId="0" fontId="18" fillId="33" borderId="46" xfId="0" applyFont="1" applyFill="1" applyBorder="1" applyAlignment="1">
      <alignment horizontal="left" wrapText="1"/>
    </xf>
    <xf numFmtId="0" fontId="0" fillId="0" borderId="45" xfId="0" applyBorder="1"/>
    <xf numFmtId="0" fontId="0" fillId="34" borderId="23" xfId="0" applyFill="1" applyBorder="1"/>
    <xf numFmtId="0" fontId="0" fillId="34" borderId="24" xfId="0" applyFill="1" applyBorder="1"/>
    <xf numFmtId="0" fontId="0" fillId="36" borderId="23" xfId="0" applyFill="1" applyBorder="1"/>
    <xf numFmtId="0" fontId="0" fillId="36" borderId="24" xfId="0" applyFill="1" applyBorder="1"/>
    <xf numFmtId="0" fontId="0" fillId="0" borderId="61" xfId="0" applyFill="1" applyBorder="1"/>
    <xf numFmtId="0" fontId="0" fillId="0" borderId="62" xfId="0" applyFill="1" applyBorder="1"/>
    <xf numFmtId="0" fontId="18" fillId="33" borderId="11" xfId="0" applyFont="1" applyFill="1" applyBorder="1" applyAlignment="1">
      <alignment wrapText="1"/>
    </xf>
    <xf numFmtId="0" fontId="18" fillId="33" borderId="44" xfId="0" applyFont="1" applyFill="1" applyBorder="1" applyAlignment="1">
      <alignment wrapText="1"/>
    </xf>
    <xf numFmtId="0" fontId="18" fillId="33" borderId="11" xfId="0" applyFont="1" applyFill="1" applyBorder="1" applyAlignment="1"/>
    <xf numFmtId="0" fontId="19" fillId="35" borderId="39" xfId="0" applyFont="1" applyFill="1" applyBorder="1" applyAlignment="1">
      <alignment wrapText="1"/>
    </xf>
    <xf numFmtId="0" fontId="19" fillId="34" borderId="58" xfId="0" applyFont="1" applyFill="1" applyBorder="1" applyAlignment="1">
      <alignment wrapText="1"/>
    </xf>
    <xf numFmtId="0" fontId="19" fillId="34" borderId="39" xfId="0" applyFont="1" applyFill="1" applyBorder="1" applyAlignment="1">
      <alignment wrapText="1"/>
    </xf>
    <xf numFmtId="0" fontId="19" fillId="35" borderId="35" xfId="0" applyFont="1" applyFill="1" applyBorder="1" applyAlignment="1">
      <alignment wrapText="1"/>
    </xf>
    <xf numFmtId="0" fontId="19" fillId="35" borderId="36" xfId="0" applyFont="1" applyFill="1" applyBorder="1" applyAlignment="1">
      <alignment wrapText="1"/>
    </xf>
    <xf numFmtId="0" fontId="19" fillId="35" borderId="50" xfId="0" applyFont="1" applyFill="1" applyBorder="1" applyAlignment="1">
      <alignment wrapText="1"/>
    </xf>
    <xf numFmtId="0" fontId="19" fillId="35" borderId="44" xfId="0" applyFont="1" applyFill="1" applyBorder="1" applyAlignment="1">
      <alignment wrapText="1"/>
    </xf>
    <xf numFmtId="0" fontId="19" fillId="34" borderId="35" xfId="0" applyFont="1" applyFill="1" applyBorder="1" applyAlignment="1">
      <alignment wrapText="1"/>
    </xf>
    <xf numFmtId="0" fontId="19" fillId="34" borderId="36" xfId="0" applyFont="1" applyFill="1" applyBorder="1" applyAlignment="1">
      <alignment wrapText="1"/>
    </xf>
    <xf numFmtId="0" fontId="19" fillId="34" borderId="50" xfId="0" applyFont="1" applyFill="1" applyBorder="1" applyAlignment="1">
      <alignment wrapText="1"/>
    </xf>
    <xf numFmtId="0" fontId="18" fillId="33" borderId="11" xfId="0" applyFont="1" applyFill="1" applyBorder="1" applyAlignment="1">
      <alignment horizontal="left" wrapText="1"/>
    </xf>
    <xf numFmtId="0" fontId="19" fillId="34" borderId="64" xfId="0" applyFont="1" applyFill="1" applyBorder="1" applyAlignment="1">
      <alignment wrapText="1"/>
    </xf>
    <xf numFmtId="0" fontId="19" fillId="0" borderId="49" xfId="0" applyFont="1" applyFill="1" applyBorder="1" applyAlignment="1">
      <alignment wrapText="1"/>
    </xf>
    <xf numFmtId="0" fontId="0" fillId="0" borderId="0" xfId="0" applyAlignment="1"/>
    <xf numFmtId="0" fontId="16" fillId="34" borderId="61" xfId="0" applyFont="1" applyFill="1" applyBorder="1" applyAlignment="1">
      <alignment horizontal="center"/>
    </xf>
    <xf numFmtId="0" fontId="16" fillId="34" borderId="62" xfId="0" applyFont="1" applyFill="1" applyBorder="1" applyAlignment="1">
      <alignment horizontal="center"/>
    </xf>
    <xf numFmtId="0" fontId="16" fillId="35" borderId="61" xfId="0" applyFont="1" applyFill="1" applyBorder="1" applyAlignment="1">
      <alignment horizontal="center"/>
    </xf>
    <xf numFmtId="0" fontId="16" fillId="35" borderId="62" xfId="0" applyFont="1" applyFill="1" applyBorder="1" applyAlignment="1">
      <alignment horizontal="center"/>
    </xf>
    <xf numFmtId="0" fontId="19" fillId="35" borderId="22" xfId="0" applyFont="1" applyFill="1" applyBorder="1" applyAlignment="1">
      <alignment horizontal="center" wrapText="1"/>
    </xf>
    <xf numFmtId="0" fontId="16" fillId="35" borderId="12" xfId="0" applyFont="1" applyFill="1" applyBorder="1" applyAlignment="1">
      <alignment horizontal="center"/>
    </xf>
    <xf numFmtId="0" fontId="16" fillId="35" borderId="13" xfId="0" applyFont="1" applyFill="1" applyBorder="1" applyAlignment="1">
      <alignment horizontal="center"/>
    </xf>
    <xf numFmtId="0" fontId="19" fillId="34" borderId="22" xfId="0" applyFont="1" applyFill="1" applyBorder="1" applyAlignment="1">
      <alignment horizontal="center" wrapText="1"/>
    </xf>
    <xf numFmtId="0" fontId="16" fillId="34" borderId="12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  <xf numFmtId="0" fontId="0" fillId="34" borderId="26" xfId="0" applyFill="1" applyBorder="1"/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33" borderId="15" xfId="0" applyFill="1" applyBorder="1" applyAlignment="1">
      <alignment wrapText="1"/>
    </xf>
    <xf numFmtId="0" fontId="19" fillId="35" borderId="24" xfId="0" applyFont="1" applyFill="1" applyBorder="1" applyAlignment="1">
      <alignment wrapText="1"/>
    </xf>
    <xf numFmtId="0" fontId="19" fillId="35" borderId="25" xfId="0" applyFont="1" applyFill="1" applyBorder="1" applyAlignment="1">
      <alignment wrapText="1"/>
    </xf>
    <xf numFmtId="0" fontId="19" fillId="35" borderId="68" xfId="0" applyFont="1" applyFill="1" applyBorder="1" applyAlignment="1">
      <alignment wrapText="1"/>
    </xf>
    <xf numFmtId="0" fontId="19" fillId="34" borderId="24" xfId="0" applyFont="1" applyFill="1" applyBorder="1" applyAlignment="1">
      <alignment wrapText="1"/>
    </xf>
    <xf numFmtId="0" fontId="19" fillId="34" borderId="25" xfId="0" applyFont="1" applyFill="1" applyBorder="1" applyAlignment="1">
      <alignment wrapText="1"/>
    </xf>
    <xf numFmtId="0" fontId="19" fillId="34" borderId="68" xfId="0" applyFont="1" applyFill="1" applyBorder="1" applyAlignment="1">
      <alignment wrapText="1"/>
    </xf>
    <xf numFmtId="0" fontId="18" fillId="0" borderId="0" xfId="0" applyFont="1" applyAlignment="1">
      <alignment horizontal="center"/>
    </xf>
    <xf numFmtId="0" fontId="16" fillId="35" borderId="61" xfId="0" applyFont="1" applyFill="1" applyBorder="1" applyAlignment="1">
      <alignment horizontal="center" wrapText="1"/>
    </xf>
    <xf numFmtId="0" fontId="0" fillId="0" borderId="59" xfId="0" applyBorder="1"/>
    <xf numFmtId="0" fontId="19" fillId="0" borderId="61" xfId="0" applyFont="1" applyFill="1" applyBorder="1" applyAlignment="1">
      <alignment wrapText="1"/>
    </xf>
    <xf numFmtId="0" fontId="18" fillId="33" borderId="45" xfId="0" applyFont="1" applyFill="1" applyBorder="1" applyAlignment="1">
      <alignment horizontal="center" wrapText="1"/>
    </xf>
    <xf numFmtId="0" fontId="16" fillId="33" borderId="36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6" fillId="33" borderId="50" xfId="0" applyFont="1" applyFill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8" fillId="33" borderId="35" xfId="0" applyFont="1" applyFill="1" applyBorder="1" applyAlignment="1">
      <alignment vertical="center"/>
    </xf>
    <xf numFmtId="0" fontId="0" fillId="33" borderId="36" xfId="0" applyFill="1" applyBorder="1" applyAlignment="1">
      <alignment vertical="center" wrapText="1"/>
    </xf>
    <xf numFmtId="0" fontId="16" fillId="0" borderId="0" xfId="0" applyFont="1" applyBorder="1" applyAlignment="1">
      <alignment wrapText="1"/>
    </xf>
    <xf numFmtId="0" fontId="0" fillId="0" borderId="61" xfId="0" applyBorder="1"/>
    <xf numFmtId="0" fontId="19" fillId="35" borderId="5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34" borderId="59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/>
    </xf>
    <xf numFmtId="0" fontId="18" fillId="33" borderId="29" xfId="0" applyFont="1" applyFill="1" applyBorder="1" applyAlignment="1">
      <alignment horizontal="center" wrapText="1"/>
    </xf>
    <xf numFmtId="0" fontId="18" fillId="33" borderId="59" xfId="0" applyFont="1" applyFill="1" applyBorder="1" applyAlignment="1">
      <alignment horizontal="center" vertical="center" wrapText="1"/>
    </xf>
    <xf numFmtId="0" fontId="18" fillId="33" borderId="59" xfId="0" applyFont="1" applyFill="1" applyBorder="1" applyAlignment="1">
      <alignment horizontal="center" wrapText="1"/>
    </xf>
    <xf numFmtId="0" fontId="16" fillId="34" borderId="61" xfId="0" applyFont="1" applyFill="1" applyBorder="1" applyAlignment="1">
      <alignment horizontal="center" vertical="center"/>
    </xf>
    <xf numFmtId="0" fontId="16" fillId="34" borderId="62" xfId="0" applyFont="1" applyFill="1" applyBorder="1" applyAlignment="1">
      <alignment horizontal="center" vertical="center"/>
    </xf>
    <xf numFmtId="0" fontId="16" fillId="35" borderId="61" xfId="0" applyFont="1" applyFill="1" applyBorder="1" applyAlignment="1">
      <alignment horizontal="center" vertical="center"/>
    </xf>
    <xf numFmtId="0" fontId="16" fillId="35" borderId="62" xfId="0" applyFont="1" applyFill="1" applyBorder="1" applyAlignment="1">
      <alignment horizontal="center" vertical="center"/>
    </xf>
    <xf numFmtId="0" fontId="16" fillId="36" borderId="61" xfId="0" applyFont="1" applyFill="1" applyBorder="1" applyAlignment="1">
      <alignment horizontal="center" vertical="center"/>
    </xf>
    <xf numFmtId="0" fontId="16" fillId="36" borderId="62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9" fillId="35" borderId="35" xfId="0" applyFont="1" applyFill="1" applyBorder="1" applyAlignment="1">
      <alignment vertical="center" wrapText="1"/>
    </xf>
    <xf numFmtId="0" fontId="19" fillId="35" borderId="36" xfId="0" applyFont="1" applyFill="1" applyBorder="1" applyAlignment="1">
      <alignment vertical="center" wrapText="1"/>
    </xf>
    <xf numFmtId="0" fontId="19" fillId="35" borderId="50" xfId="0" applyFont="1" applyFill="1" applyBorder="1" applyAlignment="1">
      <alignment vertical="center" wrapText="1"/>
    </xf>
    <xf numFmtId="0" fontId="19" fillId="34" borderId="35" xfId="0" applyFont="1" applyFill="1" applyBorder="1" applyAlignment="1">
      <alignment vertical="center" wrapText="1"/>
    </xf>
    <xf numFmtId="0" fontId="19" fillId="34" borderId="36" xfId="0" applyFont="1" applyFill="1" applyBorder="1" applyAlignment="1">
      <alignment vertical="center" wrapText="1"/>
    </xf>
    <xf numFmtId="0" fontId="19" fillId="34" borderId="50" xfId="0" applyFont="1" applyFill="1" applyBorder="1" applyAlignment="1">
      <alignment vertical="center" wrapText="1"/>
    </xf>
    <xf numFmtId="0" fontId="19" fillId="34" borderId="44" xfId="0" applyFont="1" applyFill="1" applyBorder="1" applyAlignment="1">
      <alignment vertical="center" wrapText="1"/>
    </xf>
    <xf numFmtId="0" fontId="19" fillId="35" borderId="64" xfId="0" applyFont="1" applyFill="1" applyBorder="1" applyAlignment="1">
      <alignment vertical="center" wrapText="1"/>
    </xf>
    <xf numFmtId="0" fontId="19" fillId="34" borderId="64" xfId="0" applyFont="1" applyFill="1" applyBorder="1" applyAlignment="1">
      <alignment vertical="center" wrapText="1"/>
    </xf>
    <xf numFmtId="0" fontId="19" fillId="0" borderId="60" xfId="0" applyFont="1" applyFill="1" applyBorder="1" applyAlignment="1">
      <alignment vertical="center" wrapText="1"/>
    </xf>
    <xf numFmtId="0" fontId="19" fillId="35" borderId="31" xfId="0" applyFont="1" applyFill="1" applyBorder="1" applyAlignment="1">
      <alignment vertical="center" wrapText="1"/>
    </xf>
    <xf numFmtId="0" fontId="19" fillId="35" borderId="32" xfId="0" applyFont="1" applyFill="1" applyBorder="1" applyAlignment="1">
      <alignment vertical="center" wrapText="1"/>
    </xf>
    <xf numFmtId="0" fontId="19" fillId="35" borderId="63" xfId="0" applyFont="1" applyFill="1" applyBorder="1" applyAlignment="1">
      <alignment vertical="center" wrapText="1"/>
    </xf>
    <xf numFmtId="0" fontId="19" fillId="35" borderId="70" xfId="0" applyFont="1" applyFill="1" applyBorder="1" applyAlignment="1">
      <alignment vertical="center" wrapText="1"/>
    </xf>
    <xf numFmtId="0" fontId="19" fillId="34" borderId="32" xfId="0" applyFont="1" applyFill="1" applyBorder="1" applyAlignment="1">
      <alignment vertical="center" wrapText="1"/>
    </xf>
    <xf numFmtId="0" fontId="19" fillId="34" borderId="63" xfId="0" applyFont="1" applyFill="1" applyBorder="1" applyAlignment="1">
      <alignment vertical="center" wrapText="1"/>
    </xf>
    <xf numFmtId="0" fontId="19" fillId="34" borderId="70" xfId="0" applyFont="1" applyFill="1" applyBorder="1" applyAlignment="1">
      <alignment vertical="center" wrapText="1"/>
    </xf>
    <xf numFmtId="0" fontId="19" fillId="0" borderId="46" xfId="0" applyFont="1" applyFill="1" applyBorder="1" applyAlignment="1">
      <alignment vertical="center"/>
    </xf>
    <xf numFmtId="0" fontId="19" fillId="35" borderId="46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/>
    </xf>
    <xf numFmtId="0" fontId="19" fillId="34" borderId="46" xfId="0" applyFont="1" applyFill="1" applyBorder="1" applyAlignment="1">
      <alignment horizontal="center" vertical="center" wrapText="1"/>
    </xf>
    <xf numFmtId="0" fontId="16" fillId="34" borderId="60" xfId="0" applyFont="1" applyFill="1" applyBorder="1" applyAlignment="1">
      <alignment horizontal="center"/>
    </xf>
    <xf numFmtId="0" fontId="0" fillId="33" borderId="15" xfId="0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0" fillId="33" borderId="32" xfId="0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33" borderId="29" xfId="0" applyFill="1" applyBorder="1" applyAlignment="1">
      <alignment horizontal="right" wrapText="1"/>
    </xf>
    <xf numFmtId="0" fontId="0" fillId="0" borderId="65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8" fillId="33" borderId="31" xfId="0" applyFont="1" applyFill="1" applyBorder="1" applyAlignment="1">
      <alignment horizontal="left" vertical="center"/>
    </xf>
    <xf numFmtId="0" fontId="18" fillId="33" borderId="78" xfId="0" applyFont="1" applyFill="1" applyBorder="1" applyAlignment="1">
      <alignment horizontal="left" wrapText="1"/>
    </xf>
    <xf numFmtId="0" fontId="19" fillId="0" borderId="46" xfId="0" applyFont="1" applyFill="1" applyBorder="1" applyAlignment="1">
      <alignment horizontal="center"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6" borderId="13" xfId="0" applyFont="1" applyFill="1" applyBorder="1" applyAlignment="1">
      <alignment horizontal="center" vertical="center" wrapText="1"/>
    </xf>
    <xf numFmtId="0" fontId="19" fillId="35" borderId="24" xfId="0" applyFont="1" applyFill="1" applyBorder="1" applyAlignment="1">
      <alignment horizontal="center" vertical="center" wrapText="1"/>
    </xf>
    <xf numFmtId="0" fontId="19" fillId="35" borderId="25" xfId="0" applyFont="1" applyFill="1" applyBorder="1" applyAlignment="1">
      <alignment horizontal="center" vertical="center" wrapText="1"/>
    </xf>
    <xf numFmtId="0" fontId="19" fillId="35" borderId="68" xfId="0" applyFont="1" applyFill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center" vertical="center" wrapText="1"/>
    </xf>
    <xf numFmtId="0" fontId="19" fillId="34" borderId="25" xfId="0" applyFont="1" applyFill="1" applyBorder="1" applyAlignment="1">
      <alignment horizontal="center" vertical="center" wrapText="1"/>
    </xf>
    <xf numFmtId="0" fontId="19" fillId="34" borderId="68" xfId="0" applyFont="1" applyFill="1" applyBorder="1" applyAlignment="1">
      <alignment horizontal="center" vertical="center" wrapText="1"/>
    </xf>
    <xf numFmtId="0" fontId="19" fillId="36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3" borderId="28" xfId="0" applyFill="1" applyBorder="1" applyAlignment="1">
      <alignment horizontal="center" vertical="center" wrapText="1"/>
    </xf>
    <xf numFmtId="0" fontId="19" fillId="35" borderId="31" xfId="0" applyFont="1" applyFill="1" applyBorder="1" applyAlignment="1">
      <alignment horizontal="center" vertical="center" wrapText="1"/>
    </xf>
    <xf numFmtId="0" fontId="19" fillId="35" borderId="32" xfId="0" applyFont="1" applyFill="1" applyBorder="1" applyAlignment="1">
      <alignment horizontal="center" vertical="center" wrapText="1"/>
    </xf>
    <xf numFmtId="0" fontId="19" fillId="35" borderId="44" xfId="0" applyFont="1" applyFill="1" applyBorder="1" applyAlignment="1">
      <alignment horizontal="center" vertical="center" wrapText="1"/>
    </xf>
    <xf numFmtId="0" fontId="19" fillId="34" borderId="35" xfId="0" applyFont="1" applyFill="1" applyBorder="1" applyAlignment="1">
      <alignment horizontal="center" vertical="center" wrapText="1"/>
    </xf>
    <xf numFmtId="0" fontId="19" fillId="34" borderId="36" xfId="0" applyFont="1" applyFill="1" applyBorder="1" applyAlignment="1">
      <alignment horizontal="center" vertical="center" wrapText="1"/>
    </xf>
    <xf numFmtId="0" fontId="19" fillId="34" borderId="44" xfId="0" applyFont="1" applyFill="1" applyBorder="1" applyAlignment="1">
      <alignment horizontal="center" vertical="center" wrapText="1"/>
    </xf>
    <xf numFmtId="0" fontId="0" fillId="35" borderId="33" xfId="0" applyFill="1" applyBorder="1"/>
    <xf numFmtId="0" fontId="0" fillId="35" borderId="38" xfId="0" applyFill="1" applyBorder="1"/>
    <xf numFmtId="0" fontId="0" fillId="35" borderId="67" xfId="0" applyFill="1" applyBorder="1"/>
    <xf numFmtId="0" fontId="19" fillId="35" borderId="63" xfId="0" applyFont="1" applyFill="1" applyBorder="1" applyAlignment="1">
      <alignment horizontal="center" vertical="center" wrapText="1"/>
    </xf>
    <xf numFmtId="0" fontId="16" fillId="35" borderId="79" xfId="0" applyFont="1" applyFill="1" applyBorder="1" applyAlignment="1">
      <alignment horizontal="center"/>
    </xf>
    <xf numFmtId="0" fontId="19" fillId="34" borderId="50" xfId="0" applyFont="1" applyFill="1" applyBorder="1" applyAlignment="1">
      <alignment horizontal="center" vertical="center" wrapText="1"/>
    </xf>
    <xf numFmtId="0" fontId="0" fillId="34" borderId="67" xfId="0" applyFill="1" applyBorder="1"/>
    <xf numFmtId="0" fontId="16" fillId="34" borderId="79" xfId="0" applyFont="1" applyFill="1" applyBorder="1" applyAlignment="1">
      <alignment horizontal="center"/>
    </xf>
    <xf numFmtId="0" fontId="18" fillId="33" borderId="26" xfId="0" applyFont="1" applyFill="1" applyBorder="1" applyAlignment="1"/>
    <xf numFmtId="0" fontId="0" fillId="33" borderId="21" xfId="0" applyFill="1" applyBorder="1" applyAlignment="1">
      <alignment wrapText="1"/>
    </xf>
    <xf numFmtId="0" fontId="18" fillId="33" borderId="21" xfId="0" applyFont="1" applyFill="1" applyBorder="1" applyAlignment="1">
      <alignment wrapText="1"/>
    </xf>
    <xf numFmtId="0" fontId="18" fillId="33" borderId="67" xfId="0" applyFont="1" applyFill="1" applyBorder="1" applyAlignment="1">
      <alignment wrapText="1"/>
    </xf>
    <xf numFmtId="0" fontId="18" fillId="33" borderId="79" xfId="0" applyFont="1" applyFill="1" applyBorder="1" applyAlignment="1">
      <alignment wrapText="1"/>
    </xf>
    <xf numFmtId="0" fontId="18" fillId="33" borderId="33" xfId="0" applyFont="1" applyFill="1" applyBorder="1" applyAlignment="1">
      <alignment wrapText="1"/>
    </xf>
    <xf numFmtId="0" fontId="18" fillId="33" borderId="26" xfId="0" applyFont="1" applyFill="1" applyBorder="1" applyAlignment="1">
      <alignment wrapText="1"/>
    </xf>
    <xf numFmtId="0" fontId="19" fillId="35" borderId="52" xfId="0" applyFont="1" applyFill="1" applyBorder="1" applyAlignment="1">
      <alignment wrapText="1"/>
    </xf>
    <xf numFmtId="0" fontId="19" fillId="35" borderId="46" xfId="0" applyFont="1" applyFill="1" applyBorder="1" applyAlignment="1">
      <alignment horizontal="center" wrapText="1"/>
    </xf>
    <xf numFmtId="0" fontId="19" fillId="34" borderId="52" xfId="0" applyFont="1" applyFill="1" applyBorder="1" applyAlignment="1">
      <alignment wrapText="1"/>
    </xf>
    <xf numFmtId="0" fontId="19" fillId="34" borderId="46" xfId="0" applyFont="1" applyFill="1" applyBorder="1" applyAlignment="1">
      <alignment horizontal="center" wrapText="1"/>
    </xf>
    <xf numFmtId="0" fontId="19" fillId="0" borderId="15" xfId="0" applyFont="1" applyFill="1" applyBorder="1" applyAlignment="1">
      <alignment wrapText="1"/>
    </xf>
    <xf numFmtId="0" fontId="25" fillId="0" borderId="0" xfId="0" applyFont="1" applyBorder="1" applyAlignment="1">
      <alignment horizontal="center" vertical="center"/>
    </xf>
    <xf numFmtId="0" fontId="25" fillId="33" borderId="2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33" borderId="14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/>
    </xf>
    <xf numFmtId="0" fontId="0" fillId="0" borderId="0" xfId="0" applyFill="1" applyBorder="1"/>
    <xf numFmtId="0" fontId="16" fillId="0" borderId="0" xfId="0" applyFont="1" applyFill="1" applyBorder="1" applyAlignment="1">
      <alignment wrapText="1"/>
    </xf>
    <xf numFmtId="0" fontId="0" fillId="35" borderId="56" xfId="0" applyFill="1" applyBorder="1"/>
    <xf numFmtId="0" fontId="0" fillId="0" borderId="0" xfId="0" applyFill="1" applyBorder="1" applyAlignment="1">
      <alignment horizontal="center" vertical="center"/>
    </xf>
    <xf numFmtId="0" fontId="0" fillId="33" borderId="37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18" fillId="33" borderId="78" xfId="0" applyFont="1" applyFill="1" applyBorder="1" applyAlignment="1">
      <alignment wrapText="1"/>
    </xf>
    <xf numFmtId="0" fontId="0" fillId="0" borderId="46" xfId="0" applyBorder="1"/>
    <xf numFmtId="0" fontId="0" fillId="34" borderId="47" xfId="0" applyFill="1" applyBorder="1"/>
    <xf numFmtId="0" fontId="0" fillId="34" borderId="51" xfId="0" applyFont="1" applyFill="1" applyBorder="1" applyAlignment="1">
      <alignment horizontal="right"/>
    </xf>
    <xf numFmtId="0" fontId="16" fillId="34" borderId="60" xfId="0" applyFont="1" applyFill="1" applyBorder="1" applyAlignment="1">
      <alignment horizontal="center" vertical="center"/>
    </xf>
    <xf numFmtId="0" fontId="0" fillId="34" borderId="18" xfId="0" applyFont="1" applyFill="1" applyBorder="1" applyAlignment="1">
      <alignment horizontal="right"/>
    </xf>
    <xf numFmtId="0" fontId="0" fillId="34" borderId="52" xfId="0" applyFont="1" applyFill="1" applyBorder="1" applyAlignment="1">
      <alignment horizontal="right"/>
    </xf>
    <xf numFmtId="0" fontId="0" fillId="36" borderId="47" xfId="0" applyFill="1" applyBorder="1"/>
    <xf numFmtId="0" fontId="16" fillId="36" borderId="60" xfId="0" applyFont="1" applyFill="1" applyBorder="1" applyAlignment="1">
      <alignment horizontal="center" vertical="center"/>
    </xf>
    <xf numFmtId="0" fontId="0" fillId="35" borderId="0" xfId="0" applyFill="1" applyBorder="1"/>
    <xf numFmtId="0" fontId="0" fillId="0" borderId="0" xfId="0" applyFill="1" applyBorder="1" applyAlignment="1">
      <alignment wrapText="1"/>
    </xf>
    <xf numFmtId="0" fontId="27" fillId="0" borderId="0" xfId="0" applyFont="1"/>
    <xf numFmtId="0" fontId="27" fillId="35" borderId="19" xfId="0" applyFont="1" applyFill="1" applyBorder="1" applyAlignment="1">
      <alignment horizontal="center"/>
    </xf>
    <xf numFmtId="0" fontId="27" fillId="35" borderId="20" xfId="0" applyFont="1" applyFill="1" applyBorder="1"/>
    <xf numFmtId="0" fontId="26" fillId="33" borderId="28" xfId="0" applyFont="1" applyFill="1" applyBorder="1" applyAlignment="1">
      <alignment horizontal="left" wrapText="1"/>
    </xf>
    <xf numFmtId="0" fontId="14" fillId="35" borderId="21" xfId="0" applyFont="1" applyFill="1" applyBorder="1"/>
    <xf numFmtId="0" fontId="14" fillId="35" borderId="16" xfId="0" applyFont="1" applyFill="1" applyBorder="1"/>
    <xf numFmtId="0" fontId="14" fillId="35" borderId="25" xfId="0" applyFont="1" applyFill="1" applyBorder="1"/>
    <xf numFmtId="0" fontId="14" fillId="35" borderId="0" xfId="0" applyFont="1" applyFill="1"/>
    <xf numFmtId="0" fontId="27" fillId="34" borderId="19" xfId="0" applyFont="1" applyFill="1" applyBorder="1" applyAlignment="1">
      <alignment horizontal="center"/>
    </xf>
    <xf numFmtId="0" fontId="27" fillId="34" borderId="20" xfId="0" applyFont="1" applyFill="1" applyBorder="1"/>
    <xf numFmtId="0" fontId="14" fillId="34" borderId="21" xfId="0" applyFont="1" applyFill="1" applyBorder="1"/>
    <xf numFmtId="0" fontId="14" fillId="34" borderId="16" xfId="0" applyFont="1" applyFill="1" applyBorder="1"/>
    <xf numFmtId="0" fontId="14" fillId="34" borderId="25" xfId="0" applyFont="1" applyFill="1" applyBorder="1"/>
    <xf numFmtId="0" fontId="14" fillId="34" borderId="0" xfId="0" applyFont="1" applyFill="1"/>
    <xf numFmtId="0" fontId="27" fillId="36" borderId="17" xfId="0" applyFont="1" applyFill="1" applyBorder="1" applyAlignment="1">
      <alignment horizontal="center"/>
    </xf>
    <xf numFmtId="0" fontId="27" fillId="36" borderId="20" xfId="0" applyFont="1" applyFill="1" applyBorder="1"/>
    <xf numFmtId="0" fontId="14" fillId="36" borderId="21" xfId="0" applyFont="1" applyFill="1" applyBorder="1"/>
    <xf numFmtId="0" fontId="14" fillId="36" borderId="16" xfId="0" applyFont="1" applyFill="1" applyBorder="1"/>
    <xf numFmtId="0" fontId="14" fillId="36" borderId="25" xfId="0" applyFont="1" applyFill="1" applyBorder="1"/>
    <xf numFmtId="0" fontId="14" fillId="36" borderId="0" xfId="0" applyFont="1" applyFill="1"/>
    <xf numFmtId="0" fontId="27" fillId="0" borderId="17" xfId="0" applyFont="1" applyBorder="1" applyAlignment="1">
      <alignment horizontal="center" vertical="center"/>
    </xf>
    <xf numFmtId="0" fontId="27" fillId="0" borderId="20" xfId="0" applyFont="1" applyBorder="1"/>
    <xf numFmtId="0" fontId="14" fillId="0" borderId="21" xfId="0" applyFont="1" applyBorder="1"/>
    <xf numFmtId="0" fontId="14" fillId="0" borderId="16" xfId="0" applyFont="1" applyBorder="1"/>
    <xf numFmtId="0" fontId="14" fillId="0" borderId="25" xfId="0" applyFont="1" applyBorder="1"/>
    <xf numFmtId="0" fontId="26" fillId="0" borderId="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33" borderId="0" xfId="0" applyFont="1" applyFill="1" applyBorder="1" applyAlignment="1">
      <alignment horizontal="left" wrapText="1"/>
    </xf>
    <xf numFmtId="0" fontId="14" fillId="37" borderId="38" xfId="0" applyFont="1" applyFill="1" applyBorder="1"/>
    <xf numFmtId="0" fontId="26" fillId="0" borderId="34" xfId="0" applyFont="1" applyBorder="1" applyAlignment="1">
      <alignment horizontal="center" vertical="center"/>
    </xf>
    <xf numFmtId="0" fontId="0" fillId="35" borderId="60" xfId="0" applyFill="1" applyBorder="1"/>
    <xf numFmtId="0" fontId="0" fillId="35" borderId="79" xfId="0" applyFill="1" applyBorder="1"/>
    <xf numFmtId="0" fontId="0" fillId="35" borderId="80" xfId="0" applyFill="1" applyBorder="1"/>
    <xf numFmtId="0" fontId="0" fillId="35" borderId="81" xfId="0" applyFill="1" applyBorder="1"/>
    <xf numFmtId="0" fontId="20" fillId="0" borderId="24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0" fillId="0" borderId="25" xfId="0" applyBorder="1" applyAlignment="1">
      <alignment wrapText="1"/>
    </xf>
    <xf numFmtId="0" fontId="19" fillId="0" borderId="0" xfId="0" applyFont="1" applyAlignment="1"/>
    <xf numFmtId="0" fontId="0" fillId="0" borderId="16" xfId="0" applyBorder="1" applyAlignment="1">
      <alignment shrinkToFit="1"/>
    </xf>
    <xf numFmtId="0" fontId="22" fillId="0" borderId="0" xfId="0" applyFont="1" applyBorder="1" applyAlignment="1">
      <alignment wrapText="1"/>
    </xf>
    <xf numFmtId="0" fontId="0" fillId="33" borderId="37" xfId="0" applyFill="1" applyBorder="1" applyAlignment="1">
      <alignment horizontal="right" wrapText="1"/>
    </xf>
    <xf numFmtId="0" fontId="22" fillId="0" borderId="0" xfId="0" applyFont="1" applyBorder="1" applyAlignment="1">
      <alignment vertical="top" wrapText="1"/>
    </xf>
    <xf numFmtId="0" fontId="0" fillId="35" borderId="34" xfId="0" applyFill="1" applyBorder="1"/>
    <xf numFmtId="0" fontId="27" fillId="0" borderId="17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20" xfId="0" applyFont="1" applyFill="1" applyBorder="1"/>
    <xf numFmtId="0" fontId="18" fillId="0" borderId="22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14" fillId="0" borderId="66" xfId="0" applyFont="1" applyFill="1" applyBorder="1"/>
    <xf numFmtId="0" fontId="0" fillId="0" borderId="16" xfId="0" applyFill="1" applyBorder="1"/>
    <xf numFmtId="0" fontId="0" fillId="0" borderId="0" xfId="0" applyFill="1"/>
    <xf numFmtId="0" fontId="0" fillId="0" borderId="34" xfId="0" applyBorder="1"/>
    <xf numFmtId="0" fontId="14" fillId="0" borderId="0" xfId="0" applyFont="1" applyFill="1" applyBorder="1"/>
    <xf numFmtId="0" fontId="0" fillId="0" borderId="0" xfId="0" applyFill="1" applyBorder="1" applyAlignment="1">
      <alignment horizontal="center"/>
    </xf>
    <xf numFmtId="0" fontId="18" fillId="0" borderId="0" xfId="0" applyFont="1" applyFill="1" applyBorder="1" applyAlignment="1"/>
    <xf numFmtId="0" fontId="0" fillId="0" borderId="0" xfId="0" applyFill="1" applyBorder="1" applyAlignment="1">
      <alignment horizontal="right" wrapText="1"/>
    </xf>
    <xf numFmtId="0" fontId="18" fillId="0" borderId="0" xfId="0" applyFont="1" applyFill="1" applyBorder="1" applyAlignment="1">
      <alignment horizontal="left" wrapText="1"/>
    </xf>
    <xf numFmtId="0" fontId="0" fillId="0" borderId="38" xfId="0" applyBorder="1" applyAlignment="1">
      <alignment wrapText="1"/>
    </xf>
    <xf numFmtId="0" fontId="0" fillId="0" borderId="17" xfId="0" applyBorder="1" applyAlignment="1">
      <alignment wrapText="1"/>
    </xf>
    <xf numFmtId="0" fontId="20" fillId="0" borderId="40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22" fillId="0" borderId="17" xfId="0" applyFont="1" applyBorder="1" applyAlignment="1">
      <alignment wrapText="1"/>
    </xf>
    <xf numFmtId="0" fontId="20" fillId="0" borderId="41" xfId="0" applyFont="1" applyBorder="1" applyAlignment="1">
      <alignment wrapText="1"/>
    </xf>
    <xf numFmtId="0" fontId="21" fillId="0" borderId="38" xfId="0" applyFont="1" applyBorder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left" wrapText="1"/>
    </xf>
    <xf numFmtId="0" fontId="18" fillId="33" borderId="44" xfId="0" applyFont="1" applyFill="1" applyBorder="1" applyAlignment="1">
      <alignment horizontal="left" wrapText="1"/>
    </xf>
    <xf numFmtId="0" fontId="18" fillId="33" borderId="45" xfId="0" applyFont="1" applyFill="1" applyBorder="1" applyAlignment="1">
      <alignment horizontal="left" wrapText="1"/>
    </xf>
    <xf numFmtId="0" fontId="0" fillId="0" borderId="0" xfId="0"/>
    <xf numFmtId="0" fontId="18" fillId="33" borderId="28" xfId="0" applyFont="1" applyFill="1" applyBorder="1" applyAlignment="1">
      <alignment horizontal="left" wrapText="1"/>
    </xf>
    <xf numFmtId="0" fontId="18" fillId="33" borderId="44" xfId="0" applyFont="1" applyFill="1" applyBorder="1" applyAlignment="1">
      <alignment horizontal="left" wrapText="1"/>
    </xf>
    <xf numFmtId="0" fontId="0" fillId="38" borderId="0" xfId="0" applyFill="1"/>
    <xf numFmtId="0" fontId="0" fillId="38" borderId="16" xfId="0" applyFill="1" applyBorder="1" applyAlignment="1">
      <alignment wrapText="1"/>
    </xf>
    <xf numFmtId="0" fontId="0" fillId="38" borderId="0" xfId="0" applyFill="1" applyBorder="1"/>
    <xf numFmtId="0" fontId="0" fillId="39" borderId="0" xfId="0" applyFill="1"/>
    <xf numFmtId="0" fontId="0" fillId="39" borderId="16" xfId="0" applyFill="1" applyBorder="1"/>
    <xf numFmtId="0" fontId="0" fillId="39" borderId="0" xfId="0" applyFill="1" applyBorder="1"/>
    <xf numFmtId="0" fontId="18" fillId="33" borderId="44" xfId="0" applyFont="1" applyFill="1" applyBorder="1" applyAlignment="1">
      <alignment horizontal="left" wrapText="1"/>
    </xf>
    <xf numFmtId="0" fontId="18" fillId="33" borderId="0" xfId="0" applyFont="1" applyFill="1" applyBorder="1" applyAlignment="1">
      <alignment wrapText="1"/>
    </xf>
    <xf numFmtId="0" fontId="18" fillId="40" borderId="37" xfId="0" applyFont="1" applyFill="1" applyBorder="1" applyAlignment="1">
      <alignment horizontal="center" vertical="center" wrapText="1"/>
    </xf>
    <xf numFmtId="0" fontId="19" fillId="40" borderId="61" xfId="0" applyFont="1" applyFill="1" applyBorder="1" applyAlignment="1">
      <alignment horizontal="center"/>
    </xf>
    <xf numFmtId="0" fontId="19" fillId="40" borderId="62" xfId="0" applyFont="1" applyFill="1" applyBorder="1" applyAlignment="1">
      <alignment horizontal="center"/>
    </xf>
    <xf numFmtId="0" fontId="19" fillId="40" borderId="50" xfId="0" applyFont="1" applyFill="1" applyBorder="1" applyAlignment="1">
      <alignment vertical="center" wrapText="1"/>
    </xf>
    <xf numFmtId="0" fontId="0" fillId="40" borderId="73" xfId="0" applyFill="1" applyBorder="1"/>
    <xf numFmtId="0" fontId="19" fillId="40" borderId="44" xfId="0" applyFont="1" applyFill="1" applyBorder="1" applyAlignment="1">
      <alignment horizontal="center" vertical="center"/>
    </xf>
    <xf numFmtId="0" fontId="0" fillId="40" borderId="48" xfId="0" applyFill="1" applyBorder="1"/>
    <xf numFmtId="0" fontId="18" fillId="40" borderId="0" xfId="0" applyFont="1" applyFill="1" applyBorder="1" applyAlignment="1">
      <alignment horizontal="center" vertical="center"/>
    </xf>
    <xf numFmtId="0" fontId="18" fillId="40" borderId="46" xfId="0" applyFont="1" applyFill="1" applyBorder="1" applyAlignment="1">
      <alignment horizontal="center" vertical="center" wrapText="1"/>
    </xf>
    <xf numFmtId="0" fontId="19" fillId="40" borderId="48" xfId="0" applyFont="1" applyFill="1" applyBorder="1" applyAlignment="1">
      <alignment horizontal="center"/>
    </xf>
    <xf numFmtId="0" fontId="19" fillId="40" borderId="16" xfId="0" applyFont="1" applyFill="1" applyBorder="1" applyAlignment="1">
      <alignment horizontal="center"/>
    </xf>
    <xf numFmtId="0" fontId="19" fillId="40" borderId="50" xfId="0" applyFont="1" applyFill="1" applyBorder="1" applyAlignment="1">
      <alignment horizontal="center" vertical="center" wrapText="1"/>
    </xf>
    <xf numFmtId="0" fontId="0" fillId="34" borderId="53" xfId="0" applyFill="1" applyBorder="1"/>
    <xf numFmtId="0" fontId="0" fillId="34" borderId="17" xfId="0" applyFill="1" applyBorder="1"/>
    <xf numFmtId="0" fontId="0" fillId="33" borderId="45" xfId="0" applyFill="1" applyBorder="1"/>
    <xf numFmtId="0" fontId="19" fillId="36" borderId="46" xfId="0" applyFont="1" applyFill="1" applyBorder="1" applyAlignment="1">
      <alignment horizontal="center" vertical="center" wrapText="1"/>
    </xf>
    <xf numFmtId="0" fontId="19" fillId="40" borderId="44" xfId="0" applyFont="1" applyFill="1" applyBorder="1" applyAlignment="1">
      <alignment vertical="center" wrapText="1"/>
    </xf>
    <xf numFmtId="0" fontId="0" fillId="33" borderId="65" xfId="0" applyFill="1" applyBorder="1"/>
    <xf numFmtId="0" fontId="0" fillId="36" borderId="68" xfId="0" applyFill="1" applyBorder="1"/>
    <xf numFmtId="0" fontId="18" fillId="40" borderId="59" xfId="0" applyFont="1" applyFill="1" applyBorder="1" applyAlignment="1">
      <alignment horizontal="center" vertical="center" wrapText="1"/>
    </xf>
    <xf numFmtId="0" fontId="0" fillId="40" borderId="19" xfId="0" applyFill="1" applyBorder="1"/>
    <xf numFmtId="0" fontId="19" fillId="40" borderId="61" xfId="0" applyFont="1" applyFill="1" applyBorder="1" applyAlignment="1">
      <alignment horizontal="center" vertical="center"/>
    </xf>
    <xf numFmtId="0" fontId="0" fillId="40" borderId="68" xfId="0" applyFill="1" applyBorder="1"/>
    <xf numFmtId="0" fontId="19" fillId="40" borderId="62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vertical="center" wrapText="1"/>
    </xf>
    <xf numFmtId="0" fontId="0" fillId="0" borderId="65" xfId="0" applyFill="1" applyBorder="1"/>
    <xf numFmtId="0" fontId="19" fillId="40" borderId="44" xfId="0" applyFont="1" applyFill="1" applyBorder="1" applyAlignment="1">
      <alignment wrapText="1"/>
    </xf>
    <xf numFmtId="0" fontId="18" fillId="40" borderId="59" xfId="0" applyFont="1" applyFill="1" applyBorder="1" applyAlignment="1">
      <alignment vertical="center" wrapText="1"/>
    </xf>
    <xf numFmtId="0" fontId="0" fillId="33" borderId="74" xfId="0" applyFill="1" applyBorder="1"/>
    <xf numFmtId="0" fontId="18" fillId="40" borderId="27" xfId="0" applyFont="1" applyFill="1" applyBorder="1" applyAlignment="1">
      <alignment horizontal="center" vertical="center" wrapText="1"/>
    </xf>
    <xf numFmtId="0" fontId="19" fillId="40" borderId="46" xfId="0" applyFont="1" applyFill="1" applyBorder="1" applyAlignment="1">
      <alignment horizontal="center" vertical="center" wrapText="1"/>
    </xf>
    <xf numFmtId="0" fontId="0" fillId="0" borderId="66" xfId="0" applyBorder="1"/>
    <xf numFmtId="0" fontId="18" fillId="33" borderId="64" xfId="0" applyFont="1" applyFill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0" fillId="33" borderId="0" xfId="0" applyFill="1"/>
    <xf numFmtId="0" fontId="0" fillId="33" borderId="30" xfId="0" applyFill="1" applyBorder="1" applyAlignment="1">
      <alignment horizontal="center"/>
    </xf>
    <xf numFmtId="0" fontId="0" fillId="0" borderId="74" xfId="0" applyFill="1" applyBorder="1"/>
    <xf numFmtId="0" fontId="0" fillId="36" borderId="33" xfId="0" applyFill="1" applyBorder="1"/>
    <xf numFmtId="0" fontId="19" fillId="40" borderId="59" xfId="0" applyFont="1" applyFill="1" applyBorder="1" applyAlignment="1">
      <alignment horizontal="center" vertical="center" wrapText="1"/>
    </xf>
    <xf numFmtId="0" fontId="19" fillId="40" borderId="79" xfId="0" applyFont="1" applyFill="1" applyBorder="1" applyAlignment="1">
      <alignment horizontal="center"/>
    </xf>
    <xf numFmtId="0" fontId="19" fillId="0" borderId="45" xfId="0" applyFont="1" applyFill="1" applyBorder="1" applyAlignment="1">
      <alignment horizontal="center" vertical="center" wrapText="1"/>
    </xf>
    <xf numFmtId="0" fontId="0" fillId="0" borderId="75" xfId="0" applyFill="1" applyBorder="1"/>
    <xf numFmtId="0" fontId="18" fillId="33" borderId="63" xfId="0" applyFont="1" applyFill="1" applyBorder="1" applyAlignment="1">
      <alignment horizontal="left" wrapText="1"/>
    </xf>
    <xf numFmtId="0" fontId="0" fillId="33" borderId="29" xfId="0" applyFill="1" applyBorder="1"/>
    <xf numFmtId="0" fontId="18" fillId="33" borderId="59" xfId="0" applyFont="1" applyFill="1" applyBorder="1" applyAlignment="1">
      <alignment wrapText="1"/>
    </xf>
    <xf numFmtId="0" fontId="0" fillId="33" borderId="71" xfId="0" applyFill="1" applyBorder="1"/>
    <xf numFmtId="0" fontId="0" fillId="33" borderId="66" xfId="0" applyFill="1" applyBorder="1"/>
    <xf numFmtId="0" fontId="0" fillId="33" borderId="11" xfId="0" applyFill="1" applyBorder="1" applyAlignment="1">
      <alignment horizontal="center"/>
    </xf>
    <xf numFmtId="0" fontId="0" fillId="0" borderId="46" xfId="0" applyBorder="1" applyAlignment="1">
      <alignment vertical="center"/>
    </xf>
    <xf numFmtId="0" fontId="18" fillId="33" borderId="44" xfId="0" applyFont="1" applyFill="1" applyBorder="1" applyAlignment="1">
      <alignment horizontal="center" wrapText="1"/>
    </xf>
    <xf numFmtId="0" fontId="19" fillId="40" borderId="51" xfId="0" applyFont="1" applyFill="1" applyBorder="1" applyAlignment="1">
      <alignment horizontal="center"/>
    </xf>
    <xf numFmtId="0" fontId="19" fillId="40" borderId="18" xfId="0" applyFont="1" applyFill="1" applyBorder="1" applyAlignment="1">
      <alignment horizontal="center"/>
    </xf>
    <xf numFmtId="0" fontId="0" fillId="0" borderId="78" xfId="0" applyBorder="1"/>
    <xf numFmtId="0" fontId="0" fillId="0" borderId="60" xfId="0" applyBorder="1"/>
    <xf numFmtId="0" fontId="0" fillId="33" borderId="14" xfId="0" applyFill="1" applyBorder="1"/>
    <xf numFmtId="0" fontId="0" fillId="33" borderId="72" xfId="0" applyFill="1" applyBorder="1"/>
    <xf numFmtId="0" fontId="19" fillId="40" borderId="39" xfId="0" applyFont="1" applyFill="1" applyBorder="1" applyAlignment="1">
      <alignment wrapText="1"/>
    </xf>
    <xf numFmtId="0" fontId="19" fillId="40" borderId="72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/>
    </xf>
    <xf numFmtId="0" fontId="24" fillId="40" borderId="60" xfId="0" applyFont="1" applyFill="1" applyBorder="1" applyAlignment="1">
      <alignment horizontal="center"/>
    </xf>
    <xf numFmtId="0" fontId="24" fillId="40" borderId="61" xfId="0" applyFont="1" applyFill="1" applyBorder="1" applyAlignment="1">
      <alignment horizontal="center"/>
    </xf>
    <xf numFmtId="0" fontId="24" fillId="40" borderId="62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 vertical="center" wrapText="1"/>
    </xf>
    <xf numFmtId="0" fontId="0" fillId="33" borderId="46" xfId="0" applyFill="1" applyBorder="1"/>
    <xf numFmtId="0" fontId="19" fillId="40" borderId="81" xfId="0" applyFont="1" applyFill="1" applyBorder="1" applyAlignment="1">
      <alignment horizontal="center" vertical="center" wrapText="1"/>
    </xf>
    <xf numFmtId="0" fontId="0" fillId="40" borderId="60" xfId="0" applyFill="1" applyBorder="1"/>
    <xf numFmtId="0" fontId="0" fillId="0" borderId="73" xfId="0" applyBorder="1" applyAlignment="1">
      <alignment horizontal="left"/>
    </xf>
    <xf numFmtId="0" fontId="0" fillId="0" borderId="69" xfId="0" applyBorder="1" applyAlignment="1">
      <alignment horizontal="right" vertical="center" wrapText="1"/>
    </xf>
    <xf numFmtId="1" fontId="0" fillId="0" borderId="0" xfId="0" applyNumberFormat="1"/>
    <xf numFmtId="0" fontId="0" fillId="0" borderId="0" xfId="0"/>
    <xf numFmtId="0" fontId="0" fillId="0" borderId="0" xfId="0"/>
    <xf numFmtId="2" fontId="0" fillId="34" borderId="18" xfId="0" applyNumberFormat="1" applyFill="1" applyBorder="1"/>
    <xf numFmtId="0" fontId="18" fillId="33" borderId="27" xfId="0" applyFont="1" applyFill="1" applyBorder="1" applyAlignment="1">
      <alignment horizontal="left" wrapText="1"/>
    </xf>
    <xf numFmtId="0" fontId="18" fillId="33" borderId="28" xfId="0" applyFont="1" applyFill="1" applyBorder="1" applyAlignment="1">
      <alignment horizontal="left" wrapText="1"/>
    </xf>
    <xf numFmtId="0" fontId="18" fillId="33" borderId="29" xfId="0" applyFont="1" applyFill="1" applyBorder="1" applyAlignment="1">
      <alignment horizontal="left" wrapText="1"/>
    </xf>
    <xf numFmtId="0" fontId="18" fillId="33" borderId="44" xfId="0" applyFont="1" applyFill="1" applyBorder="1" applyAlignment="1">
      <alignment horizontal="left" wrapText="1"/>
    </xf>
    <xf numFmtId="0" fontId="0" fillId="34" borderId="0" xfId="0" applyFill="1" applyBorder="1"/>
    <xf numFmtId="0" fontId="0" fillId="36" borderId="0" xfId="0" applyFill="1" applyBorder="1"/>
    <xf numFmtId="0" fontId="0" fillId="34" borderId="58" xfId="0" applyFill="1" applyBorder="1"/>
    <xf numFmtId="0" fontId="0" fillId="34" borderId="20" xfId="0" applyFill="1" applyBorder="1"/>
    <xf numFmtId="0" fontId="0" fillId="34" borderId="85" xfId="0" applyFont="1" applyFill="1" applyBorder="1" applyAlignment="1">
      <alignment horizontal="right"/>
    </xf>
    <xf numFmtId="0" fontId="16" fillId="34" borderId="72" xfId="0" applyFont="1" applyFill="1" applyBorder="1" applyAlignment="1">
      <alignment horizontal="center" vertical="center"/>
    </xf>
    <xf numFmtId="0" fontId="0" fillId="36" borderId="58" xfId="0" applyFill="1" applyBorder="1"/>
    <xf numFmtId="0" fontId="0" fillId="36" borderId="85" xfId="0" applyFill="1" applyBorder="1"/>
    <xf numFmtId="0" fontId="16" fillId="36" borderId="72" xfId="0" applyFont="1" applyFill="1" applyBorder="1" applyAlignment="1">
      <alignment horizontal="center" vertical="center"/>
    </xf>
    <xf numFmtId="0" fontId="0" fillId="40" borderId="59" xfId="0" applyFill="1" applyBorder="1"/>
    <xf numFmtId="0" fontId="24" fillId="40" borderId="72" xfId="0" applyFont="1" applyFill="1" applyBorder="1" applyAlignment="1">
      <alignment horizontal="center"/>
    </xf>
    <xf numFmtId="0" fontId="0" fillId="35" borderId="86" xfId="0" applyFill="1" applyBorder="1"/>
    <xf numFmtId="0" fontId="0" fillId="35" borderId="68" xfId="0" applyFill="1" applyBorder="1"/>
    <xf numFmtId="0" fontId="0" fillId="40" borderId="62" xfId="0" applyFill="1" applyBorder="1"/>
    <xf numFmtId="0" fontId="18" fillId="33" borderId="28" xfId="0" applyFont="1" applyFill="1" applyBorder="1" applyAlignment="1">
      <alignment wrapText="1"/>
    </xf>
    <xf numFmtId="0" fontId="0" fillId="33" borderId="36" xfId="0" applyFill="1" applyBorder="1" applyAlignment="1">
      <alignment horizontal="center" vertical="center" wrapText="1"/>
    </xf>
    <xf numFmtId="0" fontId="0" fillId="33" borderId="50" xfId="0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/>
    </xf>
    <xf numFmtId="0" fontId="16" fillId="34" borderId="47" xfId="0" applyFont="1" applyFill="1" applyBorder="1" applyAlignment="1">
      <alignment horizontal="center" vertical="center"/>
    </xf>
    <xf numFmtId="0" fontId="0" fillId="40" borderId="55" xfId="0" applyFill="1" applyBorder="1"/>
    <xf numFmtId="0" fontId="19" fillId="40" borderId="60" xfId="0" applyFont="1" applyFill="1" applyBorder="1" applyAlignment="1">
      <alignment horizontal="center"/>
    </xf>
    <xf numFmtId="0" fontId="0" fillId="0" borderId="60" xfId="0" applyFill="1" applyBorder="1"/>
    <xf numFmtId="0" fontId="0" fillId="34" borderId="68" xfId="0" applyFill="1" applyBorder="1"/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74" xfId="0" applyBorder="1"/>
    <xf numFmtId="0" fontId="0" fillId="0" borderId="89" xfId="0" applyBorder="1"/>
    <xf numFmtId="0" fontId="0" fillId="0" borderId="90" xfId="0" applyBorder="1"/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18" fillId="33" borderId="35" xfId="0" applyFont="1" applyFill="1" applyBorder="1" applyAlignment="1">
      <alignment horizontal="center" vertical="center"/>
    </xf>
    <xf numFmtId="0" fontId="0" fillId="40" borderId="56" xfId="0" applyFill="1" applyBorder="1"/>
    <xf numFmtId="0" fontId="0" fillId="34" borderId="54" xfId="0" applyFill="1" applyBorder="1"/>
    <xf numFmtId="0" fontId="0" fillId="34" borderId="60" xfId="0" applyFill="1" applyBorder="1"/>
    <xf numFmtId="0" fontId="0" fillId="34" borderId="61" xfId="0" applyFill="1" applyBorder="1"/>
    <xf numFmtId="0" fontId="0" fillId="34" borderId="62" xfId="0" applyFill="1" applyBorder="1"/>
    <xf numFmtId="0" fontId="0" fillId="40" borderId="61" xfId="0" applyFill="1" applyBorder="1"/>
    <xf numFmtId="0" fontId="29" fillId="0" borderId="33" xfId="0" applyFont="1" applyBorder="1"/>
    <xf numFmtId="0" fontId="0" fillId="35" borderId="54" xfId="0" applyFill="1" applyBorder="1"/>
    <xf numFmtId="0" fontId="0" fillId="0" borderId="73" xfId="0" applyBorder="1"/>
    <xf numFmtId="0" fontId="0" fillId="0" borderId="19" xfId="0" applyBorder="1"/>
    <xf numFmtId="0" fontId="0" fillId="0" borderId="65" xfId="0" applyBorder="1"/>
    <xf numFmtId="0" fontId="0" fillId="35" borderId="62" xfId="0" applyFill="1" applyBorder="1"/>
    <xf numFmtId="0" fontId="20" fillId="0" borderId="62" xfId="0" applyFont="1" applyBorder="1" applyAlignment="1">
      <alignment horizontal="center" vertical="center" wrapText="1"/>
    </xf>
    <xf numFmtId="0" fontId="0" fillId="34" borderId="33" xfId="0" applyFill="1" applyBorder="1"/>
    <xf numFmtId="0" fontId="0" fillId="33" borderId="0" xfId="0" applyFill="1" applyBorder="1" applyAlignment="1">
      <alignment horizontal="center"/>
    </xf>
    <xf numFmtId="0" fontId="0" fillId="33" borderId="0" xfId="0" applyFill="1" applyBorder="1"/>
    <xf numFmtId="0" fontId="16" fillId="35" borderId="14" xfId="0" applyFont="1" applyFill="1" applyBorder="1" applyAlignment="1">
      <alignment horizontal="center"/>
    </xf>
    <xf numFmtId="0" fontId="16" fillId="34" borderId="14" xfId="0" applyFont="1" applyFill="1" applyBorder="1" applyAlignment="1">
      <alignment horizontal="center"/>
    </xf>
    <xf numFmtId="0" fontId="0" fillId="40" borderId="33" xfId="0" applyFill="1" applyBorder="1"/>
    <xf numFmtId="0" fontId="19" fillId="40" borderId="26" xfId="0" applyFont="1" applyFill="1" applyBorder="1" applyAlignment="1">
      <alignment horizontal="center"/>
    </xf>
    <xf numFmtId="0" fontId="18" fillId="33" borderId="44" xfId="0" applyFont="1" applyFill="1" applyBorder="1" applyAlignment="1"/>
    <xf numFmtId="0" fontId="19" fillId="33" borderId="46" xfId="0" applyFont="1" applyFill="1" applyBorder="1" applyAlignment="1">
      <alignment horizontal="center" wrapText="1"/>
    </xf>
    <xf numFmtId="0" fontId="0" fillId="0" borderId="79" xfId="0" applyFill="1" applyBorder="1"/>
    <xf numFmtId="0" fontId="0" fillId="33" borderId="62" xfId="0" applyFill="1" applyBorder="1"/>
    <xf numFmtId="0" fontId="0" fillId="41" borderId="65" xfId="0" applyFill="1" applyBorder="1"/>
    <xf numFmtId="0" fontId="0" fillId="0" borderId="18" xfId="0" applyBorder="1"/>
    <xf numFmtId="0" fontId="0" fillId="0" borderId="16" xfId="0" applyBorder="1"/>
    <xf numFmtId="0" fontId="0" fillId="40" borderId="75" xfId="0" applyFill="1" applyBorder="1"/>
    <xf numFmtId="0" fontId="0" fillId="41" borderId="61" xfId="0" applyFill="1" applyBorder="1"/>
    <xf numFmtId="0" fontId="29" fillId="0" borderId="79" xfId="0" applyFont="1" applyBorder="1" applyAlignment="1">
      <alignment vertical="center" wrapText="1"/>
    </xf>
    <xf numFmtId="0" fontId="29" fillId="0" borderId="81" xfId="0" applyFont="1" applyBorder="1" applyAlignment="1">
      <alignment vertical="center" wrapText="1"/>
    </xf>
    <xf numFmtId="0" fontId="29" fillId="0" borderId="79" xfId="0" applyFont="1" applyBorder="1"/>
    <xf numFmtId="0" fontId="29" fillId="0" borderId="81" xfId="0" applyFont="1" applyBorder="1"/>
    <xf numFmtId="0" fontId="29" fillId="0" borderId="62" xfId="0" applyFont="1" applyBorder="1"/>
    <xf numFmtId="0" fontId="0" fillId="0" borderId="16" xfId="0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33" borderId="70" xfId="0" applyFont="1" applyFill="1" applyBorder="1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/>
    <xf numFmtId="0" fontId="0" fillId="0" borderId="16" xfId="0" applyBorder="1"/>
    <xf numFmtId="0" fontId="0" fillId="0" borderId="23" xfId="0" applyBorder="1"/>
    <xf numFmtId="0" fontId="0" fillId="41" borderId="23" xfId="0" applyFill="1" applyBorder="1"/>
    <xf numFmtId="0" fontId="19" fillId="35" borderId="18" xfId="0" applyFont="1" applyFill="1" applyBorder="1" applyAlignment="1">
      <alignment horizontal="center"/>
    </xf>
    <xf numFmtId="0" fontId="19" fillId="35" borderId="19" xfId="0" applyFont="1" applyFill="1" applyBorder="1" applyAlignment="1">
      <alignment horizontal="center"/>
    </xf>
    <xf numFmtId="0" fontId="19" fillId="35" borderId="17" xfId="0" applyFont="1" applyFill="1" applyBorder="1" applyAlignment="1">
      <alignment horizontal="center"/>
    </xf>
    <xf numFmtId="0" fontId="19" fillId="34" borderId="18" xfId="0" applyFont="1" applyFill="1" applyBorder="1" applyAlignment="1">
      <alignment horizontal="center"/>
    </xf>
    <xf numFmtId="0" fontId="19" fillId="34" borderId="19" xfId="0" applyFont="1" applyFill="1" applyBorder="1" applyAlignment="1">
      <alignment horizontal="center"/>
    </xf>
    <xf numFmtId="0" fontId="19" fillId="34" borderId="17" xfId="0" applyFont="1" applyFill="1" applyBorder="1" applyAlignment="1">
      <alignment horizontal="center"/>
    </xf>
    <xf numFmtId="0" fontId="19" fillId="36" borderId="18" xfId="0" applyFont="1" applyFill="1" applyBorder="1" applyAlignment="1">
      <alignment horizontal="center"/>
    </xf>
    <xf numFmtId="0" fontId="19" fillId="36" borderId="19" xfId="0" applyFont="1" applyFill="1" applyBorder="1" applyAlignment="1">
      <alignment horizontal="center"/>
    </xf>
    <xf numFmtId="0" fontId="19" fillId="36" borderId="17" xfId="0" applyFont="1" applyFill="1" applyBorder="1" applyAlignment="1">
      <alignment horizontal="center"/>
    </xf>
    <xf numFmtId="0" fontId="16" fillId="0" borderId="3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43" xfId="0" applyFont="1" applyBorder="1" applyAlignment="1">
      <alignment horizontal="left" vertical="center" wrapText="1"/>
    </xf>
    <xf numFmtId="0" fontId="18" fillId="33" borderId="27" xfId="0" applyFont="1" applyFill="1" applyBorder="1" applyAlignment="1">
      <alignment horizontal="left" wrapText="1"/>
    </xf>
    <xf numFmtId="0" fontId="18" fillId="33" borderId="28" xfId="0" applyFont="1" applyFill="1" applyBorder="1" applyAlignment="1">
      <alignment horizontal="left" wrapText="1"/>
    </xf>
    <xf numFmtId="0" fontId="18" fillId="33" borderId="29" xfId="0" applyFont="1" applyFill="1" applyBorder="1" applyAlignment="1">
      <alignment horizontal="left" wrapText="1"/>
    </xf>
    <xf numFmtId="0" fontId="19" fillId="40" borderId="52" xfId="0" applyFont="1" applyFill="1" applyBorder="1" applyAlignment="1">
      <alignment horizontal="center" vertical="center" wrapText="1"/>
    </xf>
    <xf numFmtId="0" fontId="19" fillId="40" borderId="68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19" fillId="35" borderId="27" xfId="0" applyFont="1" applyFill="1" applyBorder="1" applyAlignment="1">
      <alignment horizontal="center"/>
    </xf>
    <xf numFmtId="0" fontId="19" fillId="35" borderId="28" xfId="0" applyFont="1" applyFill="1" applyBorder="1" applyAlignment="1">
      <alignment horizontal="center"/>
    </xf>
    <xf numFmtId="0" fontId="19" fillId="34" borderId="63" xfId="0" applyFont="1" applyFill="1" applyBorder="1" applyAlignment="1">
      <alignment horizontal="center"/>
    </xf>
    <xf numFmtId="0" fontId="19" fillId="34" borderId="28" xfId="0" applyFont="1" applyFill="1" applyBorder="1" applyAlignment="1">
      <alignment horizontal="center"/>
    </xf>
    <xf numFmtId="0" fontId="19" fillId="40" borderId="5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3" fillId="0" borderId="83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84" xfId="0" applyFont="1" applyBorder="1" applyAlignment="1">
      <alignment horizontal="left" vertical="center"/>
    </xf>
    <xf numFmtId="0" fontId="19" fillId="34" borderId="70" xfId="0" applyFont="1" applyFill="1" applyBorder="1" applyAlignment="1">
      <alignment horizontal="center"/>
    </xf>
    <xf numFmtId="0" fontId="19" fillId="35" borderId="70" xfId="0" applyFont="1" applyFill="1" applyBorder="1" applyAlignment="1">
      <alignment horizontal="center"/>
    </xf>
    <xf numFmtId="0" fontId="19" fillId="40" borderId="28" xfId="0" applyFont="1" applyFill="1" applyBorder="1" applyAlignment="1">
      <alignment horizontal="center" vertical="center"/>
    </xf>
    <xf numFmtId="0" fontId="19" fillId="40" borderId="29" xfId="0" applyFont="1" applyFill="1" applyBorder="1" applyAlignment="1">
      <alignment horizontal="center" vertical="center"/>
    </xf>
    <xf numFmtId="0" fontId="19" fillId="40" borderId="10" xfId="0" applyFont="1" applyFill="1" applyBorder="1" applyAlignment="1">
      <alignment horizontal="center"/>
    </xf>
    <xf numFmtId="0" fontId="19" fillId="40" borderId="1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9" fillId="35" borderId="29" xfId="0" applyFont="1" applyFill="1" applyBorder="1" applyAlignment="1">
      <alignment horizontal="center"/>
    </xf>
    <xf numFmtId="0" fontId="19" fillId="34" borderId="27" xfId="0" applyFont="1" applyFill="1" applyBorder="1" applyAlignment="1">
      <alignment horizontal="center"/>
    </xf>
    <xf numFmtId="0" fontId="19" fillId="35" borderId="55" xfId="0" applyFont="1" applyFill="1" applyBorder="1" applyAlignment="1">
      <alignment horizontal="center"/>
    </xf>
    <xf numFmtId="0" fontId="19" fillId="35" borderId="56" xfId="0" applyFont="1" applyFill="1" applyBorder="1" applyAlignment="1">
      <alignment horizontal="center"/>
    </xf>
    <xf numFmtId="0" fontId="19" fillId="35" borderId="53" xfId="0" applyFont="1" applyFill="1" applyBorder="1" applyAlignment="1">
      <alignment horizontal="center"/>
    </xf>
    <xf numFmtId="0" fontId="19" fillId="34" borderId="51" xfId="0" applyFont="1" applyFill="1" applyBorder="1" applyAlignment="1">
      <alignment horizontal="center"/>
    </xf>
    <xf numFmtId="0" fontId="19" fillId="34" borderId="56" xfId="0" applyFont="1" applyFill="1" applyBorder="1" applyAlignment="1">
      <alignment horizontal="center"/>
    </xf>
    <xf numFmtId="0" fontId="19" fillId="34" borderId="53" xfId="0" applyFont="1" applyFill="1" applyBorder="1" applyAlignment="1">
      <alignment horizontal="center"/>
    </xf>
    <xf numFmtId="0" fontId="19" fillId="40" borderId="63" xfId="0" applyFont="1" applyFill="1" applyBorder="1" applyAlignment="1">
      <alignment horizontal="center" vertical="center"/>
    </xf>
    <xf numFmtId="0" fontId="19" fillId="34" borderId="29" xfId="0" applyFont="1" applyFill="1" applyBorder="1" applyAlignment="1">
      <alignment horizontal="center"/>
    </xf>
    <xf numFmtId="0" fontId="23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9" fillId="40" borderId="10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/>
    </xf>
    <xf numFmtId="0" fontId="19" fillId="34" borderId="44" xfId="0" applyFont="1" applyFill="1" applyBorder="1" applyAlignment="1">
      <alignment horizontal="center"/>
    </xf>
    <xf numFmtId="0" fontId="19" fillId="34" borderId="45" xfId="0" applyFont="1" applyFill="1" applyBorder="1" applyAlignment="1">
      <alignment horizontal="center"/>
    </xf>
    <xf numFmtId="0" fontId="19" fillId="35" borderId="11" xfId="0" applyFont="1" applyFill="1" applyBorder="1" applyAlignment="1">
      <alignment horizontal="center"/>
    </xf>
    <xf numFmtId="0" fontId="19" fillId="35" borderId="44" xfId="0" applyFont="1" applyFill="1" applyBorder="1" applyAlignment="1">
      <alignment horizontal="center"/>
    </xf>
    <xf numFmtId="0" fontId="19" fillId="35" borderId="45" xfId="0" applyFont="1" applyFill="1" applyBorder="1" applyAlignment="1">
      <alignment horizontal="center"/>
    </xf>
    <xf numFmtId="0" fontId="19" fillId="40" borderId="56" xfId="0" applyFont="1" applyFill="1" applyBorder="1" applyAlignment="1">
      <alignment horizontal="center" vertical="center"/>
    </xf>
    <xf numFmtId="0" fontId="19" fillId="40" borderId="57" xfId="0" applyFont="1" applyFill="1" applyBorder="1" applyAlignment="1">
      <alignment horizontal="center" vertical="center"/>
    </xf>
    <xf numFmtId="0" fontId="19" fillId="34" borderId="55" xfId="0" applyFont="1" applyFill="1" applyBorder="1" applyAlignment="1">
      <alignment horizontal="center"/>
    </xf>
    <xf numFmtId="0" fontId="19" fillId="34" borderId="57" xfId="0" applyFont="1" applyFill="1" applyBorder="1" applyAlignment="1">
      <alignment horizontal="center"/>
    </xf>
    <xf numFmtId="0" fontId="19" fillId="35" borderId="57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9" fillId="40" borderId="27" xfId="0" applyFont="1" applyFill="1" applyBorder="1" applyAlignment="1">
      <alignment horizontal="center" vertical="center"/>
    </xf>
    <xf numFmtId="0" fontId="19" fillId="36" borderId="82" xfId="0" applyFont="1" applyFill="1" applyBorder="1" applyAlignment="1">
      <alignment horizontal="center"/>
    </xf>
    <xf numFmtId="0" fontId="19" fillId="36" borderId="0" xfId="0" applyFont="1" applyFill="1" applyBorder="1" applyAlignment="1">
      <alignment horizontal="center"/>
    </xf>
    <xf numFmtId="0" fontId="19" fillId="36" borderId="83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left" wrapText="1"/>
    </xf>
    <xf numFmtId="0" fontId="18" fillId="33" borderId="44" xfId="0" applyFont="1" applyFill="1" applyBorder="1" applyAlignment="1">
      <alignment horizontal="left" wrapText="1"/>
    </xf>
    <xf numFmtId="0" fontId="18" fillId="33" borderId="45" xfId="0" applyFont="1" applyFill="1" applyBorder="1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8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>
    <pageSetUpPr fitToPage="1"/>
  </sheetPr>
  <dimension ref="A1:A2"/>
  <sheetViews>
    <sheetView workbookViewId="0"/>
  </sheetViews>
  <sheetFormatPr defaultRowHeight="15" x14ac:dyDescent="0.25"/>
  <cols>
    <col min="1" max="1" width="255.5703125" customWidth="1"/>
  </cols>
  <sheetData>
    <row r="1" spans="1:1" ht="229.5" customHeight="1" x14ac:dyDescent="0.25">
      <c r="A1" s="1" t="s">
        <v>27</v>
      </c>
    </row>
    <row r="2" spans="1:1" ht="360" x14ac:dyDescent="0.25">
      <c r="A2" s="1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X18"/>
  <sheetViews>
    <sheetView tabSelected="1" zoomScale="79" zoomScaleNormal="79" workbookViewId="0">
      <selection activeCell="G4" sqref="G4"/>
    </sheetView>
  </sheetViews>
  <sheetFormatPr defaultRowHeight="18.75" x14ac:dyDescent="0.3"/>
  <cols>
    <col min="1" max="1" width="9" customWidth="1"/>
    <col min="2" max="2" width="5.28515625" customWidth="1"/>
    <col min="3" max="3" width="5.28515625" style="437" customWidth="1"/>
    <col min="4" max="4" width="23.7109375" style="162" customWidth="1"/>
    <col min="5" max="5" width="29.140625" style="162" customWidth="1"/>
    <col min="6" max="6" width="36.5703125" style="162" customWidth="1"/>
    <col min="7" max="10" width="8" customWidth="1"/>
    <col min="11" max="11" width="8" style="17" customWidth="1"/>
    <col min="12" max="12" width="8" style="356" customWidth="1"/>
    <col min="13" max="16" width="8" customWidth="1"/>
    <col min="17" max="17" width="8" style="17" customWidth="1"/>
    <col min="18" max="19" width="8" style="356" customWidth="1"/>
    <col min="20" max="20" width="9.42578125" style="140" customWidth="1"/>
    <col min="21" max="21" width="8" customWidth="1"/>
  </cols>
  <sheetData>
    <row r="1" spans="1:24" ht="21" customHeight="1" thickBot="1" x14ac:dyDescent="0.35">
      <c r="B1" s="3"/>
      <c r="C1" s="3"/>
      <c r="D1" s="41"/>
      <c r="E1" s="41"/>
      <c r="F1" s="41"/>
      <c r="G1" s="537" t="s">
        <v>376</v>
      </c>
      <c r="H1" s="538"/>
      <c r="I1" s="538"/>
      <c r="J1" s="538"/>
      <c r="K1" s="538"/>
      <c r="L1" s="554"/>
      <c r="M1" s="555" t="s">
        <v>484</v>
      </c>
      <c r="N1" s="540"/>
      <c r="O1" s="540"/>
      <c r="P1" s="540"/>
      <c r="Q1" s="540"/>
      <c r="R1" s="563"/>
      <c r="S1" s="562" t="s">
        <v>473</v>
      </c>
      <c r="T1" s="549"/>
      <c r="U1" s="43"/>
    </row>
    <row r="2" spans="1:24" s="235" customFormat="1" ht="43.5" customHeight="1" thickBot="1" x14ac:dyDescent="0.3">
      <c r="B2" s="176" t="s">
        <v>15</v>
      </c>
      <c r="C2" s="176"/>
      <c r="D2" s="552"/>
      <c r="E2" s="552"/>
      <c r="F2" s="552"/>
      <c r="G2" s="237" t="s">
        <v>10</v>
      </c>
      <c r="H2" s="238" t="s">
        <v>22</v>
      </c>
      <c r="I2" s="238" t="s">
        <v>11</v>
      </c>
      <c r="J2" s="246" t="s">
        <v>23</v>
      </c>
      <c r="K2" s="195" t="s">
        <v>12</v>
      </c>
      <c r="L2" s="239" t="s">
        <v>17</v>
      </c>
      <c r="M2" s="240" t="s">
        <v>10</v>
      </c>
      <c r="N2" s="241" t="s">
        <v>22</v>
      </c>
      <c r="O2" s="241" t="s">
        <v>11</v>
      </c>
      <c r="P2" s="248" t="s">
        <v>23</v>
      </c>
      <c r="Q2" s="163" t="s">
        <v>12</v>
      </c>
      <c r="R2" s="242" t="s">
        <v>17</v>
      </c>
      <c r="S2" s="378" t="s">
        <v>471</v>
      </c>
      <c r="T2" s="405" t="s">
        <v>13</v>
      </c>
      <c r="U2" s="407" t="s">
        <v>379</v>
      </c>
    </row>
    <row r="3" spans="1:24" ht="16.5" customHeight="1" thickBot="1" x14ac:dyDescent="0.3">
      <c r="A3" s="489"/>
      <c r="B3" s="488"/>
      <c r="C3" s="488"/>
      <c r="D3" s="203"/>
      <c r="E3" s="199"/>
      <c r="F3" s="236"/>
      <c r="G3" s="69" t="s">
        <v>1</v>
      </c>
      <c r="H3" s="35"/>
      <c r="I3" s="35"/>
      <c r="J3" s="35"/>
      <c r="K3" s="102"/>
      <c r="L3" s="357"/>
      <c r="M3" s="34"/>
      <c r="N3" s="35"/>
      <c r="O3" s="35"/>
      <c r="P3" s="35"/>
      <c r="Q3" s="102"/>
      <c r="R3" s="357"/>
      <c r="S3" s="409"/>
      <c r="T3" s="102"/>
      <c r="U3" s="410"/>
    </row>
    <row r="4" spans="1:24" ht="24" customHeight="1" x14ac:dyDescent="0.3">
      <c r="A4" s="437">
        <v>1</v>
      </c>
      <c r="B4" s="437"/>
      <c r="C4" s="515"/>
      <c r="D4" s="514" t="s">
        <v>538</v>
      </c>
      <c r="E4" s="514" t="s">
        <v>539</v>
      </c>
      <c r="F4" s="514"/>
      <c r="G4" s="25"/>
      <c r="H4" s="26"/>
      <c r="I4" s="26"/>
      <c r="J4" s="245"/>
      <c r="K4" s="247"/>
      <c r="L4" s="243"/>
      <c r="M4" s="137"/>
      <c r="N4" s="27"/>
      <c r="O4" s="27"/>
      <c r="P4" s="249"/>
      <c r="Q4" s="250"/>
      <c r="R4" s="487"/>
      <c r="S4" s="492"/>
      <c r="T4" s="406"/>
      <c r="U4" s="403">
        <f>'STATE SJ 2013 Scoring'!Z79</f>
        <v>0</v>
      </c>
    </row>
    <row r="5" spans="1:24" ht="24" customHeight="1" x14ac:dyDescent="0.3">
      <c r="A5" s="437">
        <v>2</v>
      </c>
      <c r="B5" s="437"/>
      <c r="C5" s="515">
        <v>2134</v>
      </c>
      <c r="D5" s="514" t="s">
        <v>530</v>
      </c>
      <c r="E5" s="514" t="s">
        <v>540</v>
      </c>
      <c r="F5" s="514" t="s">
        <v>499</v>
      </c>
      <c r="G5" s="24">
        <v>4</v>
      </c>
      <c r="H5" s="11">
        <v>78.17</v>
      </c>
      <c r="I5" s="11"/>
      <c r="J5" s="84"/>
      <c r="K5" s="129">
        <v>3</v>
      </c>
      <c r="L5" s="243">
        <v>4</v>
      </c>
      <c r="M5" s="104">
        <v>0</v>
      </c>
      <c r="N5" s="9">
        <v>38.630000000000003</v>
      </c>
      <c r="O5" s="9">
        <v>0</v>
      </c>
      <c r="P5" s="75">
        <v>36.42</v>
      </c>
      <c r="Q5" s="127">
        <v>2</v>
      </c>
      <c r="R5" s="487">
        <v>6</v>
      </c>
      <c r="S5" s="492">
        <v>10</v>
      </c>
      <c r="T5" s="368">
        <v>3</v>
      </c>
      <c r="U5" s="392">
        <f>'STATE SJ 2013 Scoring'!Z80</f>
        <v>0</v>
      </c>
    </row>
    <row r="6" spans="1:24" ht="24" customHeight="1" x14ac:dyDescent="0.3">
      <c r="A6" s="437">
        <v>3</v>
      </c>
      <c r="B6" s="437"/>
      <c r="C6" s="515"/>
      <c r="D6" s="514" t="s">
        <v>541</v>
      </c>
      <c r="E6" s="514" t="s">
        <v>542</v>
      </c>
      <c r="F6" s="514" t="s">
        <v>575</v>
      </c>
      <c r="G6" s="24">
        <v>4</v>
      </c>
      <c r="H6" s="11">
        <v>68.02</v>
      </c>
      <c r="I6" s="11"/>
      <c r="J6" s="84"/>
      <c r="K6" s="129">
        <v>2</v>
      </c>
      <c r="L6" s="243">
        <v>5</v>
      </c>
      <c r="M6" s="104">
        <v>0</v>
      </c>
      <c r="N6" s="9">
        <v>38.090000000000003</v>
      </c>
      <c r="O6" s="9">
        <v>0</v>
      </c>
      <c r="P6" s="75">
        <v>38.090000000000003</v>
      </c>
      <c r="Q6" s="127">
        <v>3</v>
      </c>
      <c r="R6" s="487">
        <v>5</v>
      </c>
      <c r="S6" s="492">
        <v>10</v>
      </c>
      <c r="T6" s="368">
        <v>2</v>
      </c>
      <c r="U6" s="392">
        <f>'STATE SJ 2013 Scoring'!Z81</f>
        <v>0</v>
      </c>
      <c r="X6" s="356"/>
    </row>
    <row r="7" spans="1:24" ht="24" customHeight="1" x14ac:dyDescent="0.3">
      <c r="A7" s="437">
        <v>4</v>
      </c>
      <c r="B7" s="437"/>
      <c r="C7" s="515"/>
      <c r="D7" s="514" t="s">
        <v>543</v>
      </c>
      <c r="E7" s="514" t="s">
        <v>544</v>
      </c>
      <c r="F7" s="514"/>
      <c r="G7" s="24" t="s">
        <v>465</v>
      </c>
      <c r="H7" s="11"/>
      <c r="I7" s="11"/>
      <c r="J7" s="84"/>
      <c r="K7" s="129"/>
      <c r="L7" s="243"/>
      <c r="M7" s="104">
        <v>0</v>
      </c>
      <c r="N7" s="9">
        <v>38.42</v>
      </c>
      <c r="O7" s="9">
        <v>0</v>
      </c>
      <c r="P7" s="75">
        <v>44.96</v>
      </c>
      <c r="Q7" s="127">
        <v>5</v>
      </c>
      <c r="R7" s="487">
        <v>3</v>
      </c>
      <c r="S7" s="492"/>
      <c r="T7" s="368"/>
      <c r="U7" s="392">
        <f>'STATE SJ 2013 Scoring'!Z82</f>
        <v>0</v>
      </c>
      <c r="X7" s="356"/>
    </row>
    <row r="8" spans="1:24" ht="24" customHeight="1" x14ac:dyDescent="0.3">
      <c r="A8" s="437">
        <v>5</v>
      </c>
      <c r="B8" s="437"/>
      <c r="C8" s="515">
        <v>7437</v>
      </c>
      <c r="D8" s="514" t="s">
        <v>487</v>
      </c>
      <c r="E8" s="514" t="s">
        <v>545</v>
      </c>
      <c r="F8" s="514" t="s">
        <v>546</v>
      </c>
      <c r="G8" s="24">
        <v>16</v>
      </c>
      <c r="H8" s="11">
        <v>69.03</v>
      </c>
      <c r="I8" s="11"/>
      <c r="J8" s="84"/>
      <c r="K8" s="129">
        <v>5</v>
      </c>
      <c r="L8" s="243">
        <v>2</v>
      </c>
      <c r="M8" s="104">
        <v>4</v>
      </c>
      <c r="N8" s="9">
        <v>38.26</v>
      </c>
      <c r="O8" s="9">
        <v>4</v>
      </c>
      <c r="P8" s="75">
        <v>42.68</v>
      </c>
      <c r="Q8" s="127">
        <v>6</v>
      </c>
      <c r="R8" s="487">
        <v>2</v>
      </c>
      <c r="S8" s="492">
        <v>4</v>
      </c>
      <c r="T8" s="368">
        <v>6</v>
      </c>
      <c r="U8" s="392">
        <f>'STATE SJ 2013 Scoring'!Z83</f>
        <v>0</v>
      </c>
      <c r="X8" s="356"/>
    </row>
    <row r="9" spans="1:24" ht="24" customHeight="1" x14ac:dyDescent="0.3">
      <c r="A9" s="437">
        <v>6</v>
      </c>
      <c r="B9" s="437"/>
      <c r="C9" s="515">
        <v>7465</v>
      </c>
      <c r="D9" s="514" t="s">
        <v>547</v>
      </c>
      <c r="E9" s="514" t="s">
        <v>548</v>
      </c>
      <c r="F9" s="514" t="s">
        <v>549</v>
      </c>
      <c r="G9" s="24"/>
      <c r="H9" s="11"/>
      <c r="I9" s="11"/>
      <c r="J9" s="84"/>
      <c r="K9" s="129"/>
      <c r="L9" s="243"/>
      <c r="M9" s="104"/>
      <c r="N9" s="9"/>
      <c r="O9" s="9"/>
      <c r="P9" s="75"/>
      <c r="Q9" s="127"/>
      <c r="R9" s="487"/>
      <c r="S9" s="492"/>
      <c r="T9" s="368"/>
      <c r="U9" s="392">
        <f>'STATE SJ 2013 Scoring'!Z84</f>
        <v>0</v>
      </c>
      <c r="X9" s="356"/>
    </row>
    <row r="10" spans="1:24" ht="24" customHeight="1" x14ac:dyDescent="0.3">
      <c r="A10" s="437">
        <v>7</v>
      </c>
      <c r="B10" s="437"/>
      <c r="C10" s="515">
        <v>6228</v>
      </c>
      <c r="D10" s="514" t="s">
        <v>550</v>
      </c>
      <c r="E10" s="514" t="s">
        <v>551</v>
      </c>
      <c r="F10" s="514"/>
      <c r="G10" s="24">
        <v>8</v>
      </c>
      <c r="H10" s="11">
        <v>59.45</v>
      </c>
      <c r="I10" s="11"/>
      <c r="J10" s="84"/>
      <c r="K10" s="129">
        <v>4</v>
      </c>
      <c r="L10" s="243">
        <v>3</v>
      </c>
      <c r="M10" s="104">
        <v>4</v>
      </c>
      <c r="N10" s="9">
        <v>39.86</v>
      </c>
      <c r="O10" s="9">
        <v>20</v>
      </c>
      <c r="P10" s="75">
        <v>59.67</v>
      </c>
      <c r="Q10" s="127">
        <v>7</v>
      </c>
      <c r="R10" s="487">
        <v>1</v>
      </c>
      <c r="S10" s="492">
        <v>4</v>
      </c>
      <c r="T10" s="368">
        <v>5</v>
      </c>
      <c r="U10" s="392">
        <f>'STATE SJ 2013 Scoring'!Z85</f>
        <v>0</v>
      </c>
      <c r="X10" s="356"/>
    </row>
    <row r="11" spans="1:24" ht="24" customHeight="1" x14ac:dyDescent="0.3">
      <c r="A11" s="437">
        <v>8</v>
      </c>
      <c r="B11" s="437"/>
      <c r="C11" s="515"/>
      <c r="D11" s="514" t="s">
        <v>552</v>
      </c>
      <c r="E11" s="514" t="s">
        <v>553</v>
      </c>
      <c r="F11" s="514" t="s">
        <v>502</v>
      </c>
      <c r="G11" s="24"/>
      <c r="H11" s="11"/>
      <c r="I11" s="11"/>
      <c r="J11" s="84"/>
      <c r="K11" s="129"/>
      <c r="L11" s="243"/>
      <c r="M11" s="104"/>
      <c r="N11" s="9"/>
      <c r="O11" s="9"/>
      <c r="P11" s="75"/>
      <c r="Q11" s="127"/>
      <c r="R11" s="487"/>
      <c r="S11" s="492"/>
      <c r="T11" s="368"/>
      <c r="U11" s="392">
        <f>'STATE SJ 2013 Scoring'!Z86</f>
        <v>0</v>
      </c>
      <c r="X11" s="356"/>
    </row>
    <row r="12" spans="1:24" ht="24" customHeight="1" x14ac:dyDescent="0.3">
      <c r="A12" s="437">
        <v>9</v>
      </c>
      <c r="B12" s="437"/>
      <c r="C12" s="515">
        <v>2163</v>
      </c>
      <c r="D12" s="514" t="s">
        <v>554</v>
      </c>
      <c r="E12" s="514" t="s">
        <v>555</v>
      </c>
      <c r="F12" s="514" t="s">
        <v>556</v>
      </c>
      <c r="G12" s="24">
        <v>16</v>
      </c>
      <c r="H12" s="11">
        <v>106.2</v>
      </c>
      <c r="I12" s="11"/>
      <c r="J12" s="84"/>
      <c r="K12" s="129">
        <v>6</v>
      </c>
      <c r="L12" s="243">
        <v>1</v>
      </c>
      <c r="M12" s="104">
        <v>0</v>
      </c>
      <c r="N12" s="9">
        <v>36.18</v>
      </c>
      <c r="O12" s="9">
        <v>0</v>
      </c>
      <c r="P12" s="75">
        <v>41.22</v>
      </c>
      <c r="Q12" s="127">
        <v>4</v>
      </c>
      <c r="R12" s="487">
        <v>4</v>
      </c>
      <c r="S12" s="492">
        <v>5</v>
      </c>
      <c r="T12" s="368">
        <v>4</v>
      </c>
      <c r="U12" s="392">
        <f>'STATE SJ 2013 Scoring'!Z87</f>
        <v>0</v>
      </c>
      <c r="X12" s="356"/>
    </row>
    <row r="13" spans="1:24" ht="24" customHeight="1" x14ac:dyDescent="0.3">
      <c r="A13" s="437">
        <v>10</v>
      </c>
      <c r="B13" s="437" t="s">
        <v>37</v>
      </c>
      <c r="C13" s="515">
        <v>6923</v>
      </c>
      <c r="D13" s="514" t="s">
        <v>429</v>
      </c>
      <c r="E13" s="514" t="s">
        <v>557</v>
      </c>
      <c r="F13" s="514" t="s">
        <v>496</v>
      </c>
      <c r="G13" s="24">
        <v>0</v>
      </c>
      <c r="H13" s="11">
        <v>62.27</v>
      </c>
      <c r="I13" s="11"/>
      <c r="J13" s="84"/>
      <c r="K13" s="129">
        <v>1</v>
      </c>
      <c r="L13" s="243">
        <v>6</v>
      </c>
      <c r="M13" s="104">
        <v>0</v>
      </c>
      <c r="N13" s="9">
        <v>35.99</v>
      </c>
      <c r="O13" s="9">
        <v>0</v>
      </c>
      <c r="P13" s="75">
        <v>33.47</v>
      </c>
      <c r="Q13" s="127">
        <v>1</v>
      </c>
      <c r="R13" s="487">
        <v>7</v>
      </c>
      <c r="S13" s="492">
        <v>13</v>
      </c>
      <c r="T13" s="368">
        <v>1</v>
      </c>
      <c r="U13" s="392">
        <f>'STATE SJ 2013 Scoring'!Z88</f>
        <v>0</v>
      </c>
      <c r="X13" s="356"/>
    </row>
    <row r="14" spans="1:24" ht="24" customHeight="1" x14ac:dyDescent="0.3">
      <c r="A14" s="437">
        <v>11</v>
      </c>
      <c r="B14" s="437" t="s">
        <v>37</v>
      </c>
      <c r="D14" s="499"/>
      <c r="E14" s="499"/>
      <c r="F14" s="502"/>
      <c r="G14" s="24"/>
      <c r="H14" s="11"/>
      <c r="I14" s="11"/>
      <c r="J14" s="84"/>
      <c r="K14" s="129"/>
      <c r="L14" s="243"/>
      <c r="M14" s="104"/>
      <c r="N14" s="9"/>
      <c r="O14" s="9"/>
      <c r="P14" s="75"/>
      <c r="Q14" s="127"/>
      <c r="R14" s="487"/>
      <c r="S14" s="492"/>
      <c r="T14" s="368"/>
      <c r="U14" s="392">
        <f>'STATE SJ 2013 Scoring'!Z89</f>
        <v>0</v>
      </c>
      <c r="X14" s="356"/>
    </row>
    <row r="15" spans="1:24" ht="24" customHeight="1" x14ac:dyDescent="0.3">
      <c r="A15" s="437">
        <v>12</v>
      </c>
      <c r="B15" s="437" t="s">
        <v>37</v>
      </c>
      <c r="D15" s="499"/>
      <c r="E15" s="499"/>
      <c r="F15" s="160"/>
      <c r="G15" s="24"/>
      <c r="H15" s="11"/>
      <c r="I15" s="11"/>
      <c r="J15" s="84"/>
      <c r="K15" s="129"/>
      <c r="L15" s="243"/>
      <c r="M15" s="104"/>
      <c r="N15" s="9"/>
      <c r="O15" s="9"/>
      <c r="P15" s="75"/>
      <c r="Q15" s="127"/>
      <c r="R15" s="487"/>
      <c r="S15" s="492"/>
      <c r="T15" s="368"/>
      <c r="U15" s="392">
        <f>'STATE SJ 2013 Scoring'!Z90</f>
        <v>0</v>
      </c>
      <c r="X15" s="356"/>
    </row>
    <row r="16" spans="1:24" ht="24" customHeight="1" x14ac:dyDescent="0.3">
      <c r="A16" s="437">
        <v>13</v>
      </c>
      <c r="B16" s="437" t="s">
        <v>37</v>
      </c>
      <c r="D16" s="499"/>
      <c r="E16" s="499"/>
      <c r="F16" s="160"/>
      <c r="G16" s="24"/>
      <c r="H16" s="11"/>
      <c r="I16" s="11"/>
      <c r="J16" s="84"/>
      <c r="K16" s="129"/>
      <c r="L16" s="243"/>
      <c r="M16" s="104"/>
      <c r="N16" s="9"/>
      <c r="O16" s="9"/>
      <c r="P16" s="75"/>
      <c r="Q16" s="127"/>
      <c r="R16" s="487"/>
      <c r="S16" s="492"/>
      <c r="T16" s="368"/>
      <c r="U16" s="392">
        <f>'STATE SJ 2013 Scoring'!Z91</f>
        <v>0</v>
      </c>
      <c r="X16" s="356"/>
    </row>
    <row r="17" spans="1:24" ht="24" customHeight="1" x14ac:dyDescent="0.3">
      <c r="A17" s="437">
        <v>14</v>
      </c>
      <c r="B17" s="437" t="s">
        <v>37</v>
      </c>
      <c r="D17" s="499"/>
      <c r="E17" s="499"/>
      <c r="F17" s="160"/>
      <c r="G17" s="24"/>
      <c r="H17" s="11"/>
      <c r="I17" s="11"/>
      <c r="J17" s="84"/>
      <c r="K17" s="129"/>
      <c r="L17" s="243"/>
      <c r="M17" s="104"/>
      <c r="N17" s="9"/>
      <c r="O17" s="9"/>
      <c r="P17" s="75"/>
      <c r="Q17" s="127"/>
      <c r="R17" s="487"/>
      <c r="S17" s="492"/>
      <c r="T17" s="368"/>
      <c r="U17" s="392">
        <f>'STATE SJ 2013 Scoring'!Z92</f>
        <v>0</v>
      </c>
      <c r="X17" s="356"/>
    </row>
    <row r="18" spans="1:24" ht="24" customHeight="1" thickBot="1" x14ac:dyDescent="0.35">
      <c r="A18" s="437">
        <v>26</v>
      </c>
      <c r="B18" s="437" t="s">
        <v>37</v>
      </c>
      <c r="D18" s="219"/>
      <c r="E18" s="220"/>
      <c r="F18" s="486"/>
      <c r="G18" s="48"/>
      <c r="H18" s="49"/>
      <c r="I18" s="49"/>
      <c r="J18" s="85"/>
      <c r="K18" s="130"/>
      <c r="L18" s="454">
        <f t="shared" ref="L18" si="0">VLOOKUP(K18,Data,2,FALSE)</f>
        <v>0</v>
      </c>
      <c r="M18" s="105"/>
      <c r="N18" s="50"/>
      <c r="O18" s="50"/>
      <c r="P18" s="89"/>
      <c r="Q18" s="128"/>
      <c r="R18" s="465">
        <f t="shared" ref="R18" si="1">VLOOKUP(Q18,Data,2,FALSE)</f>
        <v>0</v>
      </c>
      <c r="S18" s="501"/>
      <c r="T18" s="369"/>
      <c r="U18" s="408">
        <f>'STATE SJ 2013 Scoring'!Z104</f>
        <v>0</v>
      </c>
    </row>
  </sheetData>
  <sortState ref="W4:W17">
    <sortCondition descending="1" ref="W4"/>
  </sortState>
  <mergeCells count="4">
    <mergeCell ref="S1:T1"/>
    <mergeCell ref="D2:F2"/>
    <mergeCell ref="G1:L1"/>
    <mergeCell ref="M1:R1"/>
  </mergeCells>
  <pageMargins left="0" right="0" top="0" bottom="0" header="0" footer="0"/>
  <pageSetup paperSize="9" scale="71" orientation="landscape" horizontalDpi="4294967293" r:id="rId1"/>
  <headerFooter>
    <oddHeader xml:space="preserve">&amp;LSTATE SJ 2013 MARYBOROUGH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1:Y12"/>
  <sheetViews>
    <sheetView zoomScale="60" zoomScaleNormal="60" workbookViewId="0">
      <selection activeCell="U8" sqref="U8"/>
    </sheetView>
  </sheetViews>
  <sheetFormatPr defaultRowHeight="18.75" x14ac:dyDescent="0.3"/>
  <cols>
    <col min="1" max="1" width="3.85546875" customWidth="1"/>
    <col min="2" max="2" width="7.7109375" hidden="1" customWidth="1"/>
    <col min="3" max="3" width="7.7109375" style="437" hidden="1" customWidth="1"/>
    <col min="4" max="4" width="10.42578125" customWidth="1"/>
    <col min="5" max="5" width="25.42578125" customWidth="1"/>
    <col min="6" max="6" width="31.42578125" style="265" customWidth="1"/>
    <col min="7" max="7" width="52.28515625" style="265" customWidth="1"/>
    <col min="8" max="8" width="10.85546875" customWidth="1"/>
    <col min="9" max="9" width="9.140625" customWidth="1"/>
    <col min="10" max="10" width="9.42578125" customWidth="1"/>
    <col min="11" max="11" width="10.140625" customWidth="1"/>
    <col min="12" max="12" width="8" style="148" customWidth="1"/>
    <col min="13" max="13" width="16" style="356" customWidth="1"/>
    <col min="14" max="14" width="9.7109375" customWidth="1"/>
    <col min="15" max="15" width="9" customWidth="1"/>
    <col min="16" max="16" width="9.7109375" customWidth="1"/>
    <col min="17" max="17" width="9.42578125" customWidth="1"/>
    <col min="18" max="18" width="11.28515625" style="17" customWidth="1"/>
    <col min="19" max="19" width="14.85546875" style="356" customWidth="1"/>
    <col min="20" max="20" width="10.28515625" style="140" customWidth="1"/>
    <col min="21" max="21" width="20.28515625" style="140" customWidth="1"/>
    <col min="22" max="25" width="10.28515625" customWidth="1"/>
  </cols>
  <sheetData>
    <row r="1" spans="1:25" ht="18.75" customHeight="1" thickBot="1" x14ac:dyDescent="0.35">
      <c r="B1" s="3"/>
      <c r="C1" s="3"/>
      <c r="D1" s="43"/>
      <c r="E1" s="43"/>
      <c r="F1" s="263"/>
      <c r="G1" s="263"/>
      <c r="H1" s="571" t="s">
        <v>376</v>
      </c>
      <c r="I1" s="572"/>
      <c r="J1" s="572"/>
      <c r="K1" s="572"/>
      <c r="L1" s="572"/>
      <c r="M1" s="573"/>
      <c r="N1" s="568" t="s">
        <v>474</v>
      </c>
      <c r="O1" s="569"/>
      <c r="P1" s="569"/>
      <c r="Q1" s="569"/>
      <c r="R1" s="569"/>
      <c r="S1" s="570"/>
      <c r="T1" s="567" t="s">
        <v>473</v>
      </c>
      <c r="U1" s="567"/>
      <c r="V1" s="43"/>
    </row>
    <row r="2" spans="1:25" s="100" customFormat="1" ht="39.75" customHeight="1" thickBot="1" x14ac:dyDescent="0.35">
      <c r="B2" s="101" t="s">
        <v>15</v>
      </c>
      <c r="C2" s="101"/>
      <c r="D2" s="564" t="s">
        <v>454</v>
      </c>
      <c r="E2" s="565"/>
      <c r="F2" s="565"/>
      <c r="G2" s="566"/>
      <c r="H2" s="142" t="s">
        <v>10</v>
      </c>
      <c r="I2" s="143" t="s">
        <v>22</v>
      </c>
      <c r="J2" s="143" t="s">
        <v>11</v>
      </c>
      <c r="K2" s="258" t="s">
        <v>23</v>
      </c>
      <c r="L2" s="259" t="s">
        <v>377</v>
      </c>
      <c r="M2" s="144" t="s">
        <v>17</v>
      </c>
      <c r="N2" s="145" t="s">
        <v>10</v>
      </c>
      <c r="O2" s="146" t="s">
        <v>22</v>
      </c>
      <c r="P2" s="146" t="s">
        <v>11</v>
      </c>
      <c r="Q2" s="260" t="s">
        <v>23</v>
      </c>
      <c r="R2" s="261" t="s">
        <v>378</v>
      </c>
      <c r="S2" s="147" t="s">
        <v>17</v>
      </c>
      <c r="T2" s="397" t="s">
        <v>477</v>
      </c>
      <c r="U2" s="397" t="s">
        <v>13</v>
      </c>
      <c r="V2" s="262" t="s">
        <v>379</v>
      </c>
    </row>
    <row r="3" spans="1:25" ht="24" customHeight="1" x14ac:dyDescent="0.25">
      <c r="A3" s="401"/>
      <c r="B3" s="402" t="s">
        <v>40</v>
      </c>
      <c r="C3" s="402"/>
      <c r="D3" s="251" t="s">
        <v>362</v>
      </c>
      <c r="E3" s="252"/>
      <c r="F3" s="264"/>
      <c r="G3" s="266"/>
      <c r="H3" s="251" t="s">
        <v>2</v>
      </c>
      <c r="I3" s="253"/>
      <c r="J3" s="253"/>
      <c r="K3" s="254"/>
      <c r="L3" s="255"/>
      <c r="M3" s="256"/>
      <c r="N3" s="257"/>
      <c r="O3" s="253"/>
      <c r="P3" s="253"/>
      <c r="Q3" s="254"/>
      <c r="R3" s="255"/>
      <c r="S3" s="256"/>
      <c r="T3" s="255"/>
      <c r="U3" s="255"/>
      <c r="V3" s="421"/>
    </row>
    <row r="4" spans="1:25" ht="39.75" customHeight="1" x14ac:dyDescent="0.3">
      <c r="A4">
        <v>1</v>
      </c>
      <c r="B4" s="437"/>
      <c r="D4" s="515">
        <v>7516</v>
      </c>
      <c r="E4" s="514" t="s">
        <v>541</v>
      </c>
      <c r="F4" s="514" t="s">
        <v>558</v>
      </c>
      <c r="G4" s="514" t="s">
        <v>559</v>
      </c>
      <c r="H4" s="24">
        <v>8</v>
      </c>
      <c r="I4" s="11">
        <v>65.92</v>
      </c>
      <c r="J4" s="11"/>
      <c r="K4" s="84"/>
      <c r="L4" s="129">
        <v>3</v>
      </c>
      <c r="M4" s="243">
        <v>2</v>
      </c>
      <c r="N4" s="104">
        <v>4</v>
      </c>
      <c r="O4" s="9">
        <v>38.270000000000003</v>
      </c>
      <c r="P4" s="9">
        <v>0</v>
      </c>
      <c r="Q4" s="75">
        <v>40.56</v>
      </c>
      <c r="R4" s="127">
        <v>3</v>
      </c>
      <c r="S4" s="487">
        <v>2</v>
      </c>
      <c r="T4" s="368">
        <v>4</v>
      </c>
      <c r="U4" s="368">
        <v>3</v>
      </c>
      <c r="V4" s="93">
        <f>'STATE SJ 2013 Scoring'!Z108</f>
        <v>0</v>
      </c>
    </row>
    <row r="5" spans="1:25" ht="27" customHeight="1" x14ac:dyDescent="0.3">
      <c r="A5">
        <v>2</v>
      </c>
      <c r="B5" s="437"/>
      <c r="D5" s="515">
        <v>2174</v>
      </c>
      <c r="E5" s="514" t="s">
        <v>560</v>
      </c>
      <c r="F5" s="514" t="s">
        <v>561</v>
      </c>
      <c r="G5" s="514" t="s">
        <v>536</v>
      </c>
      <c r="H5" s="24">
        <v>4</v>
      </c>
      <c r="I5" s="11">
        <v>62.75</v>
      </c>
      <c r="J5" s="11"/>
      <c r="K5" s="84"/>
      <c r="L5" s="129">
        <v>2</v>
      </c>
      <c r="M5" s="243">
        <v>3</v>
      </c>
      <c r="N5" s="104">
        <v>0</v>
      </c>
      <c r="O5" s="9">
        <v>37.04</v>
      </c>
      <c r="P5" s="9">
        <v>0</v>
      </c>
      <c r="Q5" s="75">
        <v>44.6</v>
      </c>
      <c r="R5" s="127">
        <v>2</v>
      </c>
      <c r="S5" s="487">
        <v>3</v>
      </c>
      <c r="T5" s="368">
        <v>6</v>
      </c>
      <c r="U5" s="368">
        <v>2</v>
      </c>
      <c r="V5" s="93">
        <f>'STATE SJ 2013 Scoring'!Z109</f>
        <v>0</v>
      </c>
    </row>
    <row r="6" spans="1:25" ht="34.5" customHeight="1" x14ac:dyDescent="0.3">
      <c r="A6">
        <v>3</v>
      </c>
      <c r="B6" s="437"/>
      <c r="D6" s="515">
        <v>7424</v>
      </c>
      <c r="E6" s="514" t="s">
        <v>489</v>
      </c>
      <c r="F6" s="514" t="s">
        <v>562</v>
      </c>
      <c r="G6" s="514"/>
      <c r="H6" s="24">
        <v>4</v>
      </c>
      <c r="I6" s="11">
        <v>60.06</v>
      </c>
      <c r="J6" s="11"/>
      <c r="K6" s="84"/>
      <c r="L6" s="129">
        <v>1</v>
      </c>
      <c r="M6" s="243">
        <v>4</v>
      </c>
      <c r="N6" s="104">
        <v>0</v>
      </c>
      <c r="O6" s="9">
        <v>36.340000000000003</v>
      </c>
      <c r="P6" s="9">
        <v>0</v>
      </c>
      <c r="Q6" s="75">
        <v>35.049999999999997</v>
      </c>
      <c r="R6" s="127">
        <v>1</v>
      </c>
      <c r="S6" s="487">
        <v>4</v>
      </c>
      <c r="T6" s="368">
        <v>8</v>
      </c>
      <c r="U6" s="368">
        <v>1</v>
      </c>
      <c r="V6" s="93">
        <f>'STATE SJ 2013 Scoring'!Z110</f>
        <v>0</v>
      </c>
      <c r="Y6" s="356"/>
    </row>
    <row r="7" spans="1:25" ht="36" customHeight="1" x14ac:dyDescent="0.3">
      <c r="A7">
        <v>4</v>
      </c>
      <c r="B7" s="437"/>
      <c r="D7" s="515">
        <v>6692</v>
      </c>
      <c r="E7" s="514" t="s">
        <v>563</v>
      </c>
      <c r="F7" s="514" t="s">
        <v>564</v>
      </c>
      <c r="G7" s="514" t="s">
        <v>565</v>
      </c>
      <c r="H7" s="24">
        <v>16</v>
      </c>
      <c r="I7" s="11">
        <v>92.1</v>
      </c>
      <c r="J7" s="11"/>
      <c r="K7" s="84"/>
      <c r="L7" s="129">
        <v>4</v>
      </c>
      <c r="M7" s="243">
        <v>1</v>
      </c>
      <c r="N7" s="104">
        <v>4</v>
      </c>
      <c r="O7" s="9">
        <v>37.97</v>
      </c>
      <c r="P7" s="9">
        <v>4</v>
      </c>
      <c r="Q7" s="75">
        <v>41.54</v>
      </c>
      <c r="R7" s="127">
        <v>4</v>
      </c>
      <c r="S7" s="487">
        <v>1</v>
      </c>
      <c r="T7" s="368">
        <v>2</v>
      </c>
      <c r="U7" s="368">
        <v>4</v>
      </c>
      <c r="V7" s="93">
        <f>'STATE SJ 2013 Scoring'!Z111</f>
        <v>0</v>
      </c>
      <c r="Y7" s="356"/>
    </row>
    <row r="8" spans="1:25" ht="19.5" customHeight="1" x14ac:dyDescent="0.3">
      <c r="A8">
        <v>5</v>
      </c>
      <c r="B8" s="437"/>
      <c r="D8" s="437"/>
      <c r="E8" s="437"/>
      <c r="F8" s="437"/>
      <c r="G8" s="437"/>
      <c r="H8" s="24"/>
      <c r="I8" s="11"/>
      <c r="J8" s="11"/>
      <c r="K8" s="84"/>
      <c r="L8" s="129"/>
      <c r="M8" s="243"/>
      <c r="N8" s="104"/>
      <c r="O8" s="9"/>
      <c r="P8" s="9"/>
      <c r="Q8" s="75"/>
      <c r="R8" s="127"/>
      <c r="S8" s="487"/>
      <c r="T8" s="368"/>
      <c r="U8" s="368"/>
      <c r="V8" s="93">
        <f>'STATE SJ 2013 Scoring'!Z112</f>
        <v>0</v>
      </c>
      <c r="Y8" s="356"/>
    </row>
    <row r="9" spans="1:25" ht="19.5" customHeight="1" x14ac:dyDescent="0.3">
      <c r="A9">
        <v>7</v>
      </c>
      <c r="B9" s="437"/>
      <c r="D9" s="437"/>
      <c r="E9" s="437"/>
      <c r="F9" s="437"/>
      <c r="G9" s="437"/>
      <c r="H9" s="24"/>
      <c r="I9" s="11"/>
      <c r="J9" s="11"/>
      <c r="K9" s="84"/>
      <c r="L9" s="129"/>
      <c r="M9" s="243"/>
      <c r="N9" s="104"/>
      <c r="O9" s="9"/>
      <c r="P9" s="9"/>
      <c r="Q9" s="75"/>
      <c r="R9" s="127"/>
      <c r="S9" s="487"/>
      <c r="T9" s="368"/>
      <c r="U9" s="368"/>
      <c r="V9" s="93">
        <f>'STATE SJ 2013 Scoring'!Z114</f>
        <v>0</v>
      </c>
      <c r="Y9" s="356"/>
    </row>
    <row r="10" spans="1:25" ht="19.5" customHeight="1" x14ac:dyDescent="0.3">
      <c r="A10">
        <v>8</v>
      </c>
      <c r="B10" s="437"/>
      <c r="D10" s="437"/>
      <c r="E10" s="437"/>
      <c r="F10" s="437"/>
      <c r="G10" s="437"/>
      <c r="H10" s="24"/>
      <c r="I10" s="11"/>
      <c r="J10" s="11"/>
      <c r="K10" s="84"/>
      <c r="L10" s="129"/>
      <c r="M10" s="243"/>
      <c r="N10" s="104"/>
      <c r="O10" s="9"/>
      <c r="P10" s="9"/>
      <c r="Q10" s="75"/>
      <c r="R10" s="127"/>
      <c r="S10" s="487"/>
      <c r="T10" s="368"/>
      <c r="U10" s="368"/>
      <c r="V10" s="93">
        <f>'STATE SJ 2013 Scoring'!Z115</f>
        <v>0</v>
      </c>
      <c r="Y10" s="356"/>
    </row>
    <row r="11" spans="1:25" ht="23.25" customHeight="1" x14ac:dyDescent="0.3">
      <c r="A11">
        <v>9</v>
      </c>
      <c r="B11" s="437"/>
      <c r="D11" s="437"/>
      <c r="E11" s="437"/>
      <c r="F11" s="437"/>
      <c r="G11" s="437"/>
      <c r="H11" s="24"/>
      <c r="I11" s="11"/>
      <c r="J11" s="11"/>
      <c r="K11" s="84"/>
      <c r="L11" s="149"/>
      <c r="M11" s="243">
        <f t="shared" ref="M11" si="0">VLOOKUP(L11,Data,2,FALSE)</f>
        <v>0</v>
      </c>
      <c r="N11" s="104"/>
      <c r="O11" s="9"/>
      <c r="P11" s="9"/>
      <c r="Q11" s="75"/>
      <c r="R11" s="127"/>
      <c r="S11" s="487">
        <f t="shared" ref="S11" si="1">VLOOKUP(R11,Data,2,FALSE)</f>
        <v>0</v>
      </c>
      <c r="T11" s="368" t="e">
        <f>M11+S11+#REF!</f>
        <v>#REF!</v>
      </c>
      <c r="U11" s="368"/>
      <c r="V11" s="93">
        <f>'STATE SJ 2013 Scoring'!Z116</f>
        <v>0</v>
      </c>
      <c r="Y11" s="356"/>
    </row>
    <row r="12" spans="1:25" ht="10.5" customHeight="1" x14ac:dyDescent="0.3">
      <c r="D12" s="138" t="s">
        <v>380</v>
      </c>
    </row>
  </sheetData>
  <sortState ref="X4:X11">
    <sortCondition descending="1" ref="X4"/>
  </sortState>
  <mergeCells count="4">
    <mergeCell ref="D2:G2"/>
    <mergeCell ref="T1:U1"/>
    <mergeCell ref="N1:S1"/>
    <mergeCell ref="H1:M1"/>
  </mergeCells>
  <pageMargins left="0" right="0" top="0" bottom="0" header="0" footer="0"/>
  <pageSetup paperSize="9" scale="51" fitToHeight="0" orientation="landscape" horizontalDpi="4294967293" r:id="rId1"/>
  <headerFooter>
    <oddHeader xml:space="preserve">&amp;LSTATE SJ 2013 MARYBOROUGH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Z10"/>
  <sheetViews>
    <sheetView zoomScale="68" zoomScaleNormal="68" workbookViewId="0">
      <selection activeCell="R5" sqref="R5"/>
    </sheetView>
  </sheetViews>
  <sheetFormatPr defaultRowHeight="15" x14ac:dyDescent="0.25"/>
  <cols>
    <col min="1" max="1" width="5.5703125" customWidth="1"/>
    <col min="2" max="2" width="6" customWidth="1"/>
    <col min="3" max="3" width="6" style="437" customWidth="1"/>
    <col min="4" max="4" width="20.28515625" style="162" customWidth="1"/>
    <col min="5" max="5" width="23" style="162" customWidth="1"/>
    <col min="6" max="6" width="40.7109375" style="162" customWidth="1"/>
    <col min="7" max="10" width="8" customWidth="1"/>
    <col min="11" max="11" width="8" style="17" customWidth="1"/>
    <col min="12" max="12" width="8.5703125" style="356" customWidth="1"/>
    <col min="13" max="16" width="8" customWidth="1"/>
    <col min="17" max="17" width="8" style="17" customWidth="1"/>
    <col min="18" max="19" width="9.28515625" style="356" customWidth="1"/>
    <col min="20" max="20" width="9.7109375" customWidth="1"/>
    <col min="21" max="21" width="8" customWidth="1"/>
  </cols>
  <sheetData>
    <row r="1" spans="1:26" ht="23.25" customHeight="1" x14ac:dyDescent="0.3">
      <c r="B1" s="3"/>
      <c r="C1" s="3"/>
      <c r="D1" s="41"/>
      <c r="E1" s="41"/>
      <c r="F1" s="41"/>
      <c r="G1" s="556" t="s">
        <v>376</v>
      </c>
      <c r="H1" s="557"/>
      <c r="I1" s="557"/>
      <c r="J1" s="557"/>
      <c r="K1" s="557"/>
      <c r="L1" s="578"/>
      <c r="M1" s="576" t="s">
        <v>474</v>
      </c>
      <c r="N1" s="560"/>
      <c r="O1" s="560"/>
      <c r="P1" s="560"/>
      <c r="Q1" s="560"/>
      <c r="R1" s="577"/>
      <c r="S1" s="574" t="s">
        <v>473</v>
      </c>
      <c r="T1" s="575"/>
      <c r="U1" s="150"/>
    </row>
    <row r="2" spans="1:26" s="100" customFormat="1" ht="45" customHeight="1" thickBot="1" x14ac:dyDescent="0.35">
      <c r="B2" s="101" t="s">
        <v>15</v>
      </c>
      <c r="C2" s="101"/>
      <c r="D2" s="553"/>
      <c r="E2" s="553"/>
      <c r="F2" s="553"/>
      <c r="G2" s="95" t="s">
        <v>10</v>
      </c>
      <c r="H2" s="96" t="s">
        <v>22</v>
      </c>
      <c r="I2" s="96" t="s">
        <v>11</v>
      </c>
      <c r="J2" s="96" t="s">
        <v>23</v>
      </c>
      <c r="K2" s="131" t="s">
        <v>12</v>
      </c>
      <c r="L2" s="113" t="s">
        <v>18</v>
      </c>
      <c r="M2" s="114" t="s">
        <v>10</v>
      </c>
      <c r="N2" s="98" t="s">
        <v>22</v>
      </c>
      <c r="O2" s="98" t="s">
        <v>11</v>
      </c>
      <c r="P2" s="98" t="s">
        <v>23</v>
      </c>
      <c r="Q2" s="134" t="s">
        <v>12</v>
      </c>
      <c r="R2" s="115" t="s">
        <v>17</v>
      </c>
      <c r="S2" s="423" t="s">
        <v>477</v>
      </c>
      <c r="T2" s="424" t="s">
        <v>13</v>
      </c>
      <c r="U2" s="151" t="s">
        <v>379</v>
      </c>
    </row>
    <row r="3" spans="1:26" ht="16.5" customHeight="1" thickBot="1" x14ac:dyDescent="0.35">
      <c r="A3" s="402"/>
      <c r="B3" s="402"/>
      <c r="C3" s="402"/>
      <c r="D3" s="203"/>
      <c r="E3" s="203"/>
      <c r="F3" s="199"/>
      <c r="G3" s="69" t="s">
        <v>4</v>
      </c>
      <c r="H3" s="440"/>
      <c r="I3" s="440"/>
      <c r="J3" s="440"/>
      <c r="K3" s="166"/>
      <c r="L3" s="440"/>
      <c r="M3" s="439"/>
      <c r="N3" s="440"/>
      <c r="O3" s="440"/>
      <c r="P3" s="440"/>
      <c r="Q3" s="166"/>
      <c r="R3" s="440"/>
      <c r="S3" s="440"/>
      <c r="T3" s="495"/>
      <c r="U3" s="497"/>
    </row>
    <row r="4" spans="1:26" ht="26.45" customHeight="1" x14ac:dyDescent="0.3">
      <c r="A4">
        <v>1</v>
      </c>
      <c r="B4" s="437"/>
      <c r="C4" s="515">
        <v>7880</v>
      </c>
      <c r="D4" s="514" t="s">
        <v>490</v>
      </c>
      <c r="E4" s="514" t="s">
        <v>566</v>
      </c>
      <c r="F4" s="514" t="s">
        <v>567</v>
      </c>
      <c r="G4" s="25"/>
      <c r="H4" s="26"/>
      <c r="I4" s="26"/>
      <c r="J4" s="26"/>
      <c r="K4" s="490"/>
      <c r="L4" s="243">
        <f t="shared" ref="L4:L10" si="0">VLOOKUP(K4,Data,2,FALSE)</f>
        <v>0</v>
      </c>
      <c r="M4" s="137"/>
      <c r="N4" s="27"/>
      <c r="O4" s="27"/>
      <c r="P4" s="27"/>
      <c r="Q4" s="491"/>
      <c r="R4" s="487">
        <f t="shared" ref="R4:R10" si="1">VLOOKUP(Q4,Data,2,FALSE)</f>
        <v>0</v>
      </c>
      <c r="S4" s="492" t="e">
        <f>L4+R4+#REF!</f>
        <v>#REF!</v>
      </c>
      <c r="T4" s="493"/>
      <c r="U4" s="496">
        <f>'STATE SJ 2013 Scoring'!Z145</f>
        <v>0</v>
      </c>
    </row>
    <row r="5" spans="1:26" ht="26.45" customHeight="1" x14ac:dyDescent="0.3">
      <c r="A5">
        <v>2</v>
      </c>
      <c r="B5" s="29"/>
      <c r="C5" s="515">
        <v>7415</v>
      </c>
      <c r="D5" s="514" t="s">
        <v>429</v>
      </c>
      <c r="E5" s="514" t="s">
        <v>568</v>
      </c>
      <c r="F5" s="514" t="s">
        <v>496</v>
      </c>
      <c r="G5" s="24"/>
      <c r="H5" s="11"/>
      <c r="I5" s="11"/>
      <c r="J5" s="11"/>
      <c r="K5" s="132"/>
      <c r="L5" s="243">
        <f t="shared" si="0"/>
        <v>0</v>
      </c>
      <c r="M5" s="104">
        <v>8</v>
      </c>
      <c r="N5" s="9">
        <v>32.14</v>
      </c>
      <c r="O5" s="9">
        <v>0</v>
      </c>
      <c r="P5" s="9">
        <v>46.56</v>
      </c>
      <c r="Q5" s="135">
        <v>1</v>
      </c>
      <c r="R5" s="487">
        <f t="shared" si="1"/>
        <v>30</v>
      </c>
      <c r="S5" s="387" t="e">
        <f>L5+R5+#REF!</f>
        <v>#REF!</v>
      </c>
      <c r="T5" s="425"/>
      <c r="U5" s="108">
        <f>'STATE SJ 2013 Scoring'!Z146</f>
        <v>0</v>
      </c>
    </row>
    <row r="6" spans="1:26" ht="26.45" customHeight="1" x14ac:dyDescent="0.3">
      <c r="A6">
        <v>3</v>
      </c>
      <c r="B6" s="437" t="s">
        <v>34</v>
      </c>
      <c r="C6" s="515">
        <v>6505</v>
      </c>
      <c r="D6" s="514" t="s">
        <v>569</v>
      </c>
      <c r="E6" s="514" t="s">
        <v>570</v>
      </c>
      <c r="F6" s="514" t="s">
        <v>571</v>
      </c>
      <c r="G6" s="24"/>
      <c r="H6" s="11"/>
      <c r="I6" s="11"/>
      <c r="J6" s="11"/>
      <c r="K6" s="132"/>
      <c r="L6" s="243">
        <f t="shared" si="0"/>
        <v>0</v>
      </c>
      <c r="M6" s="104"/>
      <c r="N6" s="9"/>
      <c r="O6" s="9"/>
      <c r="P6" s="9"/>
      <c r="Q6" s="135"/>
      <c r="R6" s="487">
        <f t="shared" si="1"/>
        <v>0</v>
      </c>
      <c r="S6" s="387" t="e">
        <f>L6+R6+#REF!</f>
        <v>#REF!</v>
      </c>
      <c r="T6" s="425"/>
      <c r="U6" s="108">
        <f>'STATE SJ 2013 Scoring'!Z147</f>
        <v>0</v>
      </c>
      <c r="Z6" s="356"/>
    </row>
    <row r="7" spans="1:26" ht="26.45" customHeight="1" x14ac:dyDescent="0.3">
      <c r="A7">
        <v>4</v>
      </c>
      <c r="B7" s="437" t="s">
        <v>34</v>
      </c>
      <c r="D7" s="204"/>
      <c r="E7" s="204"/>
      <c r="F7" s="201"/>
      <c r="G7" s="24"/>
      <c r="H7" s="11"/>
      <c r="I7" s="11"/>
      <c r="J7" s="11"/>
      <c r="K7" s="132"/>
      <c r="L7" s="243">
        <f t="shared" si="0"/>
        <v>0</v>
      </c>
      <c r="M7" s="104"/>
      <c r="N7" s="9"/>
      <c r="O7" s="9"/>
      <c r="P7" s="9"/>
      <c r="Q7" s="135"/>
      <c r="R7" s="487">
        <f t="shared" si="1"/>
        <v>0</v>
      </c>
      <c r="S7" s="387" t="e">
        <f>L7+R7+#REF!</f>
        <v>#REF!</v>
      </c>
      <c r="T7" s="425"/>
      <c r="U7" s="108">
        <f>'STATE SJ 2013 Scoring'!Z148</f>
        <v>0</v>
      </c>
      <c r="Z7" s="356"/>
    </row>
    <row r="8" spans="1:26" ht="30.75" customHeight="1" x14ac:dyDescent="0.3">
      <c r="A8">
        <v>5</v>
      </c>
      <c r="B8" s="437" t="s">
        <v>34</v>
      </c>
      <c r="D8" s="204"/>
      <c r="E8" s="204"/>
      <c r="F8" s="201"/>
      <c r="G8" s="24"/>
      <c r="H8" s="11"/>
      <c r="I8" s="11"/>
      <c r="J8" s="11"/>
      <c r="K8" s="132"/>
      <c r="L8" s="243">
        <f t="shared" si="0"/>
        <v>0</v>
      </c>
      <c r="M8" s="104"/>
      <c r="N8" s="9"/>
      <c r="O8" s="9"/>
      <c r="P8" s="9"/>
      <c r="Q8" s="135"/>
      <c r="R8" s="487">
        <f t="shared" si="1"/>
        <v>0</v>
      </c>
      <c r="S8" s="387" t="e">
        <f>L8+R8+#REF!</f>
        <v>#REF!</v>
      </c>
      <c r="T8" s="425"/>
      <c r="U8" s="108">
        <f>'STATE SJ 2013 Scoring'!Z149</f>
        <v>0</v>
      </c>
      <c r="Z8" s="356"/>
    </row>
    <row r="9" spans="1:26" ht="26.45" customHeight="1" x14ac:dyDescent="0.3">
      <c r="A9">
        <v>6</v>
      </c>
      <c r="B9" s="437" t="s">
        <v>34</v>
      </c>
      <c r="D9" s="204"/>
      <c r="E9" s="204"/>
      <c r="F9" s="201"/>
      <c r="G9" s="24"/>
      <c r="H9" s="11"/>
      <c r="I9" s="11"/>
      <c r="J9" s="11"/>
      <c r="K9" s="132"/>
      <c r="L9" s="243">
        <f t="shared" si="0"/>
        <v>0</v>
      </c>
      <c r="M9" s="104"/>
      <c r="N9" s="9"/>
      <c r="O9" s="9"/>
      <c r="P9" s="9"/>
      <c r="Q9" s="135"/>
      <c r="R9" s="487">
        <f t="shared" si="1"/>
        <v>0</v>
      </c>
      <c r="S9" s="387" t="e">
        <f>L9+R9+#REF!</f>
        <v>#REF!</v>
      </c>
      <c r="T9" s="425"/>
      <c r="U9" s="108">
        <f>'STATE SJ 2013 Scoring'!Z150</f>
        <v>0</v>
      </c>
      <c r="Z9" s="356"/>
    </row>
    <row r="10" spans="1:26" ht="31.5" customHeight="1" thickBot="1" x14ac:dyDescent="0.35">
      <c r="A10">
        <v>12</v>
      </c>
      <c r="B10" s="437" t="s">
        <v>34</v>
      </c>
      <c r="D10" s="206"/>
      <c r="E10" s="206"/>
      <c r="F10" s="202"/>
      <c r="G10" s="48"/>
      <c r="H10" s="49"/>
      <c r="I10" s="49"/>
      <c r="J10" s="49"/>
      <c r="K10" s="133"/>
      <c r="L10" s="455">
        <f t="shared" si="0"/>
        <v>0</v>
      </c>
      <c r="M10" s="105"/>
      <c r="N10" s="50"/>
      <c r="O10" s="50"/>
      <c r="P10" s="50"/>
      <c r="Q10" s="136"/>
      <c r="R10" s="465">
        <f t="shared" si="1"/>
        <v>0</v>
      </c>
      <c r="S10" s="389" t="e">
        <f>L10+R10+#REF!</f>
        <v>#REF!</v>
      </c>
      <c r="T10" s="369"/>
      <c r="U10" s="109">
        <f>'STATE SJ 2013 Scoring'!Z161</f>
        <v>0</v>
      </c>
    </row>
  </sheetData>
  <sortState ref="Y4:Y9">
    <sortCondition descending="1" ref="Y4"/>
  </sortState>
  <mergeCells count="4">
    <mergeCell ref="D2:F2"/>
    <mergeCell ref="S1:T1"/>
    <mergeCell ref="M1:R1"/>
    <mergeCell ref="G1:L1"/>
  </mergeCells>
  <pageMargins left="0" right="0" top="0" bottom="0" header="0.19685039370078741" footer="0"/>
  <pageSetup paperSize="9" scale="80" fitToHeight="0" orientation="landscape" horizontalDpi="0" verticalDpi="0" r:id="rId1"/>
  <headerFooter>
    <oddHeader xml:space="preserve">&amp;LSTATE SJ 2013 MARYBOROUGH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1:Y12"/>
  <sheetViews>
    <sheetView zoomScale="70" zoomScaleNormal="70" workbookViewId="0">
      <selection activeCell="E15" sqref="E15"/>
    </sheetView>
  </sheetViews>
  <sheetFormatPr defaultRowHeight="18.75" x14ac:dyDescent="0.3"/>
  <cols>
    <col min="1" max="1" width="4.5703125" customWidth="1"/>
    <col min="2" max="2" width="8.7109375" customWidth="1"/>
    <col min="3" max="3" width="7" customWidth="1"/>
    <col min="4" max="4" width="15.5703125" customWidth="1"/>
    <col min="5" max="5" width="17.140625" customWidth="1"/>
    <col min="6" max="6" width="35.7109375" style="162" customWidth="1"/>
    <col min="7" max="11" width="8" customWidth="1"/>
    <col min="12" max="12" width="8.7109375" style="356" customWidth="1"/>
    <col min="13" max="17" width="8" customWidth="1"/>
    <col min="18" max="18" width="9" style="356" customWidth="1"/>
    <col min="19" max="21" width="8" customWidth="1"/>
    <col min="22" max="23" width="8.85546875" style="356" customWidth="1"/>
    <col min="24" max="24" width="10.140625" style="140" customWidth="1"/>
    <col min="25" max="25" width="8" customWidth="1"/>
  </cols>
  <sheetData>
    <row r="1" spans="1:25" ht="23.25" customHeight="1" thickBot="1" x14ac:dyDescent="0.35">
      <c r="B1" s="3"/>
      <c r="C1" s="269"/>
      <c r="D1" s="268"/>
      <c r="E1" s="268"/>
      <c r="F1" s="271"/>
      <c r="G1" s="556" t="s">
        <v>376</v>
      </c>
      <c r="H1" s="557"/>
      <c r="I1" s="557"/>
      <c r="J1" s="557"/>
      <c r="K1" s="557"/>
      <c r="L1" s="558"/>
      <c r="M1" s="559" t="s">
        <v>44</v>
      </c>
      <c r="N1" s="560"/>
      <c r="O1" s="560"/>
      <c r="P1" s="560"/>
      <c r="Q1" s="560"/>
      <c r="R1" s="561"/>
      <c r="S1" s="582" t="s">
        <v>375</v>
      </c>
      <c r="T1" s="583"/>
      <c r="U1" s="583"/>
      <c r="V1" s="584"/>
      <c r="W1" s="581" t="s">
        <v>473</v>
      </c>
      <c r="X1" s="549"/>
      <c r="Y1" s="43"/>
    </row>
    <row r="2" spans="1:25" s="235" customFormat="1" ht="51.75" customHeight="1" thickBot="1" x14ac:dyDescent="0.3">
      <c r="B2" s="176" t="s">
        <v>15</v>
      </c>
      <c r="C2" s="579" t="s">
        <v>382</v>
      </c>
      <c r="D2" s="580"/>
      <c r="E2" s="580"/>
      <c r="F2" s="580"/>
      <c r="G2" s="228" t="s">
        <v>10</v>
      </c>
      <c r="H2" s="229" t="s">
        <v>22</v>
      </c>
      <c r="I2" s="229" t="s">
        <v>11</v>
      </c>
      <c r="J2" s="229" t="s">
        <v>23</v>
      </c>
      <c r="K2" s="229" t="s">
        <v>12</v>
      </c>
      <c r="L2" s="229" t="s">
        <v>18</v>
      </c>
      <c r="M2" s="232" t="s">
        <v>10</v>
      </c>
      <c r="N2" s="232" t="s">
        <v>22</v>
      </c>
      <c r="O2" s="232" t="s">
        <v>11</v>
      </c>
      <c r="P2" s="232" t="s">
        <v>23</v>
      </c>
      <c r="Q2" s="232" t="s">
        <v>12</v>
      </c>
      <c r="R2" s="232" t="s">
        <v>18</v>
      </c>
      <c r="S2" s="234" t="s">
        <v>25</v>
      </c>
      <c r="T2" s="234" t="s">
        <v>24</v>
      </c>
      <c r="U2" s="227" t="s">
        <v>12</v>
      </c>
      <c r="V2" s="382" t="s">
        <v>470</v>
      </c>
      <c r="W2" s="397" t="s">
        <v>477</v>
      </c>
      <c r="X2" s="431" t="s">
        <v>13</v>
      </c>
      <c r="Y2" s="429" t="s">
        <v>379</v>
      </c>
    </row>
    <row r="3" spans="1:25" ht="19.5" customHeight="1" thickBot="1" x14ac:dyDescent="0.3">
      <c r="A3" s="401"/>
      <c r="B3" s="402"/>
      <c r="C3" s="71" t="s">
        <v>361</v>
      </c>
      <c r="D3" s="37"/>
      <c r="E3" s="37"/>
      <c r="F3" s="272"/>
      <c r="G3" s="494" t="s">
        <v>3</v>
      </c>
      <c r="H3" s="111"/>
      <c r="I3" s="111"/>
      <c r="J3" s="111"/>
      <c r="K3" s="111"/>
      <c r="L3" s="457"/>
      <c r="M3" s="111"/>
      <c r="N3" s="111"/>
      <c r="O3" s="111"/>
      <c r="P3" s="111"/>
      <c r="Q3" s="111"/>
      <c r="R3" s="457"/>
      <c r="S3" s="111"/>
      <c r="T3" s="111"/>
      <c r="U3" s="111"/>
      <c r="V3" s="457"/>
      <c r="W3" s="366"/>
      <c r="X3" s="276"/>
      <c r="Y3" s="430"/>
    </row>
    <row r="4" spans="1:25" ht="26.45" customHeight="1" thickBot="1" x14ac:dyDescent="0.35">
      <c r="A4">
        <v>1</v>
      </c>
      <c r="B4">
        <v>120</v>
      </c>
      <c r="C4" s="437"/>
      <c r="D4" s="437"/>
      <c r="E4" s="437"/>
      <c r="F4" s="437"/>
      <c r="G4" s="81"/>
      <c r="H4" s="80"/>
      <c r="I4" s="80"/>
      <c r="J4" s="83"/>
      <c r="K4" s="267"/>
      <c r="L4" s="243"/>
      <c r="M4" s="278"/>
      <c r="N4" s="87"/>
      <c r="O4" s="87"/>
      <c r="P4" s="279"/>
      <c r="Q4" s="280"/>
      <c r="R4" s="487"/>
      <c r="S4" s="283"/>
      <c r="T4" s="90"/>
      <c r="U4" s="284"/>
      <c r="V4" s="404"/>
      <c r="W4" s="432"/>
      <c r="X4" s="426"/>
      <c r="Y4" s="92">
        <f>'STATE SJ 2013 Scoring'!Z165</f>
        <v>0</v>
      </c>
    </row>
    <row r="5" spans="1:25" ht="26.45" customHeight="1" thickBot="1" x14ac:dyDescent="0.35">
      <c r="A5">
        <v>2</v>
      </c>
      <c r="B5" s="437">
        <v>120</v>
      </c>
      <c r="C5" s="437"/>
      <c r="D5" s="437"/>
      <c r="E5" s="437"/>
      <c r="F5" s="437"/>
      <c r="G5" s="74"/>
      <c r="H5" s="11"/>
      <c r="I5" s="11"/>
      <c r="J5" s="84"/>
      <c r="K5" s="171"/>
      <c r="L5" s="243"/>
      <c r="M5" s="104"/>
      <c r="N5" s="9"/>
      <c r="O5" s="9"/>
      <c r="P5" s="281"/>
      <c r="Q5" s="169"/>
      <c r="R5" s="487"/>
      <c r="S5" s="106"/>
      <c r="T5" s="77"/>
      <c r="U5" s="173"/>
      <c r="V5" s="404"/>
      <c r="W5" s="432"/>
      <c r="X5" s="427"/>
      <c r="Y5" s="93">
        <f>'STATE SJ 2013 Scoring'!Z166</f>
        <v>0</v>
      </c>
    </row>
    <row r="6" spans="1:25" ht="26.45" customHeight="1" thickBot="1" x14ac:dyDescent="0.35">
      <c r="A6">
        <v>3</v>
      </c>
      <c r="B6" t="s">
        <v>35</v>
      </c>
      <c r="C6" s="273"/>
      <c r="D6" s="205"/>
      <c r="E6" s="205"/>
      <c r="F6" s="201"/>
      <c r="G6" s="74"/>
      <c r="H6" s="11"/>
      <c r="I6" s="11"/>
      <c r="J6" s="84"/>
      <c r="K6" s="171"/>
      <c r="L6" s="243">
        <f t="shared" ref="L6:L11" si="0">VLOOKUP(K6,Data,2,FALSE)</f>
        <v>0</v>
      </c>
      <c r="M6" s="104"/>
      <c r="N6" s="9"/>
      <c r="O6" s="9"/>
      <c r="P6" s="281"/>
      <c r="Q6" s="169"/>
      <c r="R6" s="487">
        <f t="shared" ref="R6:R11" si="1">VLOOKUP(Q6,Data,2,FALSE)</f>
        <v>0</v>
      </c>
      <c r="S6" s="106"/>
      <c r="T6" s="77"/>
      <c r="U6" s="173"/>
      <c r="V6" s="404">
        <f t="shared" ref="V6:V11" si="2">VLOOKUP(U6,Data,2,FALSE)</f>
        <v>0</v>
      </c>
      <c r="W6" s="432">
        <f t="shared" ref="W6:W11" si="3">L6+R6+V6</f>
        <v>0</v>
      </c>
      <c r="X6" s="427"/>
      <c r="Y6" s="93">
        <f>'STATE SJ 2013 Scoring'!Z167</f>
        <v>0</v>
      </c>
    </row>
    <row r="7" spans="1:25" ht="26.25" customHeight="1" thickBot="1" x14ac:dyDescent="0.35">
      <c r="A7">
        <v>4</v>
      </c>
      <c r="B7" t="s">
        <v>35</v>
      </c>
      <c r="C7" s="273"/>
      <c r="D7" s="205"/>
      <c r="E7" s="205"/>
      <c r="F7" s="201"/>
      <c r="G7" s="74"/>
      <c r="H7" s="11"/>
      <c r="I7" s="11"/>
      <c r="J7" s="84"/>
      <c r="K7" s="171"/>
      <c r="L7" s="243">
        <f t="shared" si="0"/>
        <v>0</v>
      </c>
      <c r="M7" s="104"/>
      <c r="N7" s="9"/>
      <c r="O7" s="9"/>
      <c r="P7" s="281"/>
      <c r="Q7" s="169"/>
      <c r="R7" s="487">
        <f t="shared" si="1"/>
        <v>0</v>
      </c>
      <c r="S7" s="106"/>
      <c r="T7" s="77"/>
      <c r="U7" s="173"/>
      <c r="V7" s="404">
        <f t="shared" si="2"/>
        <v>0</v>
      </c>
      <c r="W7" s="432">
        <f t="shared" si="3"/>
        <v>0</v>
      </c>
      <c r="X7" s="427"/>
      <c r="Y7" s="93">
        <f>'STATE SJ 2013 Scoring'!Z168</f>
        <v>0</v>
      </c>
    </row>
    <row r="8" spans="1:25" ht="26.45" customHeight="1" thickBot="1" x14ac:dyDescent="0.35">
      <c r="A8">
        <v>5</v>
      </c>
      <c r="B8" t="s">
        <v>35</v>
      </c>
      <c r="C8" s="273"/>
      <c r="D8" s="205"/>
      <c r="E8" s="205"/>
      <c r="F8" s="200"/>
      <c r="G8" s="74"/>
      <c r="H8" s="11"/>
      <c r="I8" s="11"/>
      <c r="J8" s="84"/>
      <c r="K8" s="171"/>
      <c r="L8" s="243">
        <f t="shared" si="0"/>
        <v>0</v>
      </c>
      <c r="M8" s="104"/>
      <c r="N8" s="9"/>
      <c r="O8" s="9"/>
      <c r="P8" s="281"/>
      <c r="Q8" s="169"/>
      <c r="R8" s="487">
        <f t="shared" si="1"/>
        <v>0</v>
      </c>
      <c r="S8" s="106"/>
      <c r="T8" s="77"/>
      <c r="U8" s="173"/>
      <c r="V8" s="404">
        <f t="shared" si="2"/>
        <v>0</v>
      </c>
      <c r="W8" s="432">
        <f t="shared" si="3"/>
        <v>0</v>
      </c>
      <c r="X8" s="427"/>
      <c r="Y8" s="93">
        <f>'STATE SJ 2013 Scoring'!Z169</f>
        <v>0</v>
      </c>
    </row>
    <row r="9" spans="1:25" ht="26.45" customHeight="1" thickBot="1" x14ac:dyDescent="0.35">
      <c r="A9">
        <v>6</v>
      </c>
      <c r="B9" t="s">
        <v>35</v>
      </c>
      <c r="C9" s="273"/>
      <c r="D9" s="205"/>
      <c r="E9" s="205"/>
      <c r="F9" s="201"/>
      <c r="G9" s="74"/>
      <c r="H9" s="11"/>
      <c r="I9" s="11"/>
      <c r="J9" s="84"/>
      <c r="K9" s="171"/>
      <c r="L9" s="243">
        <f t="shared" si="0"/>
        <v>0</v>
      </c>
      <c r="M9" s="104"/>
      <c r="N9" s="9"/>
      <c r="O9" s="9"/>
      <c r="P9" s="281"/>
      <c r="Q9" s="169"/>
      <c r="R9" s="487">
        <f t="shared" si="1"/>
        <v>0</v>
      </c>
      <c r="S9" s="106"/>
      <c r="T9" s="77"/>
      <c r="U9" s="173"/>
      <c r="V9" s="404">
        <f t="shared" si="2"/>
        <v>0</v>
      </c>
      <c r="W9" s="432">
        <f t="shared" si="3"/>
        <v>0</v>
      </c>
      <c r="X9" s="427"/>
      <c r="Y9" s="93">
        <f>'STATE SJ 2013 Scoring'!Z170</f>
        <v>0</v>
      </c>
    </row>
    <row r="10" spans="1:25" ht="26.45" customHeight="1" x14ac:dyDescent="0.3">
      <c r="A10">
        <v>7</v>
      </c>
      <c r="B10" t="s">
        <v>35</v>
      </c>
      <c r="C10" s="273"/>
      <c r="D10" s="205"/>
      <c r="E10" s="205"/>
      <c r="F10" s="201"/>
      <c r="G10" s="74"/>
      <c r="H10" s="11"/>
      <c r="I10" s="11"/>
      <c r="J10" s="84"/>
      <c r="K10" s="171"/>
      <c r="L10" s="285">
        <f t="shared" si="0"/>
        <v>0</v>
      </c>
      <c r="M10" s="445"/>
      <c r="N10" s="446"/>
      <c r="O10" s="446"/>
      <c r="P10" s="447"/>
      <c r="Q10" s="448"/>
      <c r="R10" s="443">
        <f t="shared" si="1"/>
        <v>0</v>
      </c>
      <c r="S10" s="449"/>
      <c r="T10" s="450"/>
      <c r="U10" s="451"/>
      <c r="V10" s="444">
        <f t="shared" si="2"/>
        <v>0</v>
      </c>
      <c r="W10" s="452">
        <f t="shared" si="3"/>
        <v>0</v>
      </c>
      <c r="X10" s="453"/>
      <c r="Y10" s="93">
        <f>'STATE SJ 2013 Scoring'!Z171</f>
        <v>0</v>
      </c>
    </row>
    <row r="11" spans="1:25" ht="26.45" customHeight="1" thickBot="1" x14ac:dyDescent="0.35">
      <c r="A11">
        <v>8</v>
      </c>
      <c r="B11" t="s">
        <v>35</v>
      </c>
      <c r="C11" s="274"/>
      <c r="D11" s="275"/>
      <c r="E11" s="275"/>
      <c r="F11" s="221"/>
      <c r="G11" s="481"/>
      <c r="H11" s="49"/>
      <c r="I11" s="49"/>
      <c r="J11" s="85"/>
      <c r="K11" s="172"/>
      <c r="L11" s="454">
        <f t="shared" si="0"/>
        <v>0</v>
      </c>
      <c r="M11" s="105"/>
      <c r="N11" s="50"/>
      <c r="O11" s="50"/>
      <c r="P11" s="282"/>
      <c r="Q11" s="170"/>
      <c r="R11" s="465">
        <f t="shared" si="1"/>
        <v>0</v>
      </c>
      <c r="S11" s="107"/>
      <c r="T11" s="91"/>
      <c r="U11" s="174"/>
      <c r="V11" s="385">
        <f t="shared" si="2"/>
        <v>0</v>
      </c>
      <c r="W11" s="456">
        <f t="shared" si="3"/>
        <v>0</v>
      </c>
      <c r="X11" s="428"/>
      <c r="Y11" s="94">
        <f>'STATE SJ 2013 Scoring'!Z172</f>
        <v>0</v>
      </c>
    </row>
    <row r="12" spans="1:25" x14ac:dyDescent="0.3">
      <c r="C12" t="s">
        <v>380</v>
      </c>
    </row>
  </sheetData>
  <mergeCells count="5">
    <mergeCell ref="C2:F2"/>
    <mergeCell ref="W1:X1"/>
    <mergeCell ref="S1:V1"/>
    <mergeCell ref="M1:R1"/>
    <mergeCell ref="G1:L1"/>
  </mergeCells>
  <pageMargins left="0" right="0" top="0" bottom="0" header="0.31496062992125984" footer="0"/>
  <pageSetup paperSize="9" scale="59" fitToHeight="0" orientation="landscape" r:id="rId1"/>
  <headerFooter>
    <oddHeader xml:space="preserve">&amp;LSTATE SJ 2013 MARYBOROUGH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21"/>
  <sheetViews>
    <sheetView topLeftCell="B1" workbookViewId="0">
      <selection activeCell="D3" sqref="D3:F5"/>
    </sheetView>
  </sheetViews>
  <sheetFormatPr defaultRowHeight="15" x14ac:dyDescent="0.25"/>
  <cols>
    <col min="1" max="1" width="0" hidden="1" customWidth="1"/>
    <col min="4" max="4" width="22" customWidth="1"/>
    <col min="5" max="5" width="22.85546875" customWidth="1"/>
    <col min="6" max="6" width="62.140625" customWidth="1"/>
    <col min="7" max="23" width="0" hidden="1" customWidth="1"/>
    <col min="24" max="24" width="16.28515625" customWidth="1"/>
    <col min="25" max="25" width="18.140625" customWidth="1"/>
  </cols>
  <sheetData>
    <row r="1" spans="1:26" ht="24" customHeight="1" x14ac:dyDescent="0.3">
      <c r="B1" s="3"/>
      <c r="C1" s="324" t="s">
        <v>384</v>
      </c>
      <c r="F1" s="6"/>
      <c r="G1" s="517" t="s">
        <v>376</v>
      </c>
      <c r="H1" s="518"/>
      <c r="I1" s="518"/>
      <c r="J1" s="518"/>
      <c r="K1" s="519"/>
      <c r="L1" s="52"/>
      <c r="M1" s="520" t="s">
        <v>44</v>
      </c>
      <c r="N1" s="521"/>
      <c r="O1" s="521"/>
      <c r="P1" s="521"/>
      <c r="Q1" s="522"/>
      <c r="R1" s="53"/>
      <c r="S1" s="523" t="s">
        <v>375</v>
      </c>
      <c r="T1" s="524"/>
      <c r="U1" s="525"/>
      <c r="V1" s="54"/>
      <c r="W1" s="8" t="s">
        <v>14</v>
      </c>
      <c r="X1" s="16"/>
      <c r="Y1" s="42"/>
    </row>
    <row r="2" spans="1:26" ht="25.5" customHeight="1" thickBot="1" x14ac:dyDescent="0.35">
      <c r="A2" t="s">
        <v>141</v>
      </c>
      <c r="B2" s="17" t="s">
        <v>15</v>
      </c>
      <c r="C2" s="527"/>
      <c r="D2" s="527"/>
      <c r="E2" s="527"/>
      <c r="F2" s="527"/>
      <c r="G2" s="20" t="s">
        <v>10</v>
      </c>
      <c r="H2" s="20" t="s">
        <v>22</v>
      </c>
      <c r="I2" s="20" t="s">
        <v>11</v>
      </c>
      <c r="J2" s="20" t="s">
        <v>23</v>
      </c>
      <c r="K2" s="20" t="s">
        <v>12</v>
      </c>
      <c r="L2" s="20" t="s">
        <v>17</v>
      </c>
      <c r="M2" s="21" t="s">
        <v>10</v>
      </c>
      <c r="N2" s="21" t="s">
        <v>22</v>
      </c>
      <c r="O2" s="21" t="s">
        <v>11</v>
      </c>
      <c r="P2" s="21" t="s">
        <v>23</v>
      </c>
      <c r="Q2" s="21" t="s">
        <v>12</v>
      </c>
      <c r="R2" s="21" t="s">
        <v>17</v>
      </c>
      <c r="S2" s="18" t="s">
        <v>25</v>
      </c>
      <c r="T2" s="18" t="s">
        <v>24</v>
      </c>
      <c r="U2" s="18" t="s">
        <v>12</v>
      </c>
      <c r="V2" s="18" t="s">
        <v>18</v>
      </c>
      <c r="W2" s="22" t="s">
        <v>14</v>
      </c>
      <c r="X2" s="23" t="s">
        <v>13</v>
      </c>
      <c r="Y2" s="23" t="s">
        <v>20</v>
      </c>
    </row>
    <row r="3" spans="1:26" ht="20.25" customHeight="1" x14ac:dyDescent="0.25">
      <c r="A3">
        <v>5</v>
      </c>
      <c r="B3" s="433" t="s">
        <v>28</v>
      </c>
      <c r="C3" s="175">
        <v>6704</v>
      </c>
      <c r="D3" s="175"/>
      <c r="E3" s="175"/>
      <c r="F3" s="356"/>
      <c r="G3" s="82">
        <f>'STATE SJ 2013 Scoring'!G8</f>
        <v>0</v>
      </c>
      <c r="H3" s="82">
        <f>'STATE SJ 2013 Scoring'!H8</f>
        <v>0</v>
      </c>
      <c r="I3" s="82">
        <f>'STATE SJ 2013 Scoring'!I8</f>
        <v>0</v>
      </c>
      <c r="J3" s="82">
        <f>'STATE SJ 2013 Scoring'!J8</f>
        <v>0</v>
      </c>
      <c r="K3" s="82">
        <f>'STATE SJ 2013 Scoring'!K8</f>
        <v>0</v>
      </c>
      <c r="L3" s="82" t="e">
        <f>'STATE SJ 2013 Scoring'!L8</f>
        <v>#REF!</v>
      </c>
      <c r="M3" s="82">
        <f>'STATE SJ 2013 Scoring'!M8</f>
        <v>0</v>
      </c>
      <c r="N3" s="82">
        <f>'STATE SJ 2013 Scoring'!N8</f>
        <v>0</v>
      </c>
      <c r="O3" s="82">
        <f>'STATE SJ 2013 Scoring'!O8</f>
        <v>0</v>
      </c>
      <c r="P3" s="82">
        <f>'STATE SJ 2013 Scoring'!P8</f>
        <v>0</v>
      </c>
      <c r="Q3" s="82">
        <f>'STATE SJ 2013 Scoring'!Q8</f>
        <v>0</v>
      </c>
      <c r="R3" s="82" t="e">
        <f>'STATE SJ 2013 Scoring'!R8</f>
        <v>#REF!</v>
      </c>
      <c r="S3" s="82">
        <f>'STATE SJ 2013 Scoring'!S8</f>
        <v>0</v>
      </c>
      <c r="T3" s="82">
        <f>'STATE SJ 2013 Scoring'!T8</f>
        <v>0</v>
      </c>
      <c r="U3" s="82">
        <f>'STATE SJ 2013 Scoring'!U8</f>
        <v>0</v>
      </c>
      <c r="V3" s="82" t="e">
        <f>'STATE SJ 2013 Scoring'!V8</f>
        <v>#REF!</v>
      </c>
      <c r="W3" s="82" t="e">
        <f>'STATE SJ 2013 Scoring'!W8</f>
        <v>#REF!</v>
      </c>
      <c r="X3" s="82" t="s">
        <v>479</v>
      </c>
      <c r="Y3" s="317">
        <v>26</v>
      </c>
    </row>
    <row r="4" spans="1:26" ht="16.5" customHeight="1" x14ac:dyDescent="0.25">
      <c r="A4">
        <v>9</v>
      </c>
      <c r="B4" s="175" t="s">
        <v>475</v>
      </c>
      <c r="C4" s="175">
        <v>6713</v>
      </c>
      <c r="D4" s="356"/>
      <c r="E4" s="356"/>
      <c r="F4" s="356"/>
      <c r="G4" s="25">
        <f>'STATE SJ 2013 Scoring'!G12</f>
        <v>0</v>
      </c>
      <c r="H4" s="25">
        <f>'STATE SJ 2013 Scoring'!H12</f>
        <v>0</v>
      </c>
      <c r="I4" s="25">
        <f>'STATE SJ 2013 Scoring'!I12</f>
        <v>0</v>
      </c>
      <c r="J4" s="25">
        <f>'STATE SJ 2013 Scoring'!J12</f>
        <v>0</v>
      </c>
      <c r="K4" s="25">
        <f>'STATE SJ 2013 Scoring'!K12</f>
        <v>0</v>
      </c>
      <c r="L4" s="25" t="e">
        <f>'STATE SJ 2013 Scoring'!L12</f>
        <v>#REF!</v>
      </c>
      <c r="M4" s="25">
        <f>'STATE SJ 2013 Scoring'!M12</f>
        <v>0</v>
      </c>
      <c r="N4" s="25">
        <f>'STATE SJ 2013 Scoring'!N12</f>
        <v>0</v>
      </c>
      <c r="O4" s="25">
        <f>'STATE SJ 2013 Scoring'!O12</f>
        <v>0</v>
      </c>
      <c r="P4" s="25">
        <f>'STATE SJ 2013 Scoring'!P12</f>
        <v>0</v>
      </c>
      <c r="Q4" s="25">
        <f>'STATE SJ 2013 Scoring'!Q12</f>
        <v>0</v>
      </c>
      <c r="R4" s="25" t="e">
        <f>'STATE SJ 2013 Scoring'!R12</f>
        <v>#REF!</v>
      </c>
      <c r="S4" s="25">
        <f>'STATE SJ 2013 Scoring'!S12</f>
        <v>0</v>
      </c>
      <c r="T4" s="25">
        <f>'STATE SJ 2013 Scoring'!T12</f>
        <v>0</v>
      </c>
      <c r="U4" s="25">
        <f>'STATE SJ 2013 Scoring'!U12</f>
        <v>0</v>
      </c>
      <c r="V4" s="25" t="e">
        <f>'STATE SJ 2013 Scoring'!V12</f>
        <v>#REF!</v>
      </c>
      <c r="W4" s="25" t="e">
        <f>'STATE SJ 2013 Scoring'!W12</f>
        <v>#REF!</v>
      </c>
      <c r="X4" s="25" t="s">
        <v>480</v>
      </c>
      <c r="Y4" s="318">
        <v>82</v>
      </c>
    </row>
    <row r="5" spans="1:26" ht="18" customHeight="1" x14ac:dyDescent="0.25">
      <c r="A5">
        <v>12</v>
      </c>
      <c r="B5" s="356" t="s">
        <v>360</v>
      </c>
      <c r="C5" s="434">
        <v>6506</v>
      </c>
      <c r="D5" s="356"/>
      <c r="E5" s="356"/>
      <c r="F5" s="175"/>
      <c r="G5" s="25">
        <f>'STATE SJ 2013 Scoring'!G15</f>
        <v>0</v>
      </c>
      <c r="H5" s="25">
        <f>'STATE SJ 2013 Scoring'!H15</f>
        <v>0</v>
      </c>
      <c r="I5" s="25">
        <f>'STATE SJ 2013 Scoring'!I15</f>
        <v>0</v>
      </c>
      <c r="J5" s="25">
        <f>'STATE SJ 2013 Scoring'!J15</f>
        <v>0</v>
      </c>
      <c r="K5" s="25">
        <f>'STATE SJ 2013 Scoring'!K15</f>
        <v>0</v>
      </c>
      <c r="L5" s="25" t="e">
        <f>'STATE SJ 2013 Scoring'!L15</f>
        <v>#REF!</v>
      </c>
      <c r="M5" s="25">
        <f>'STATE SJ 2013 Scoring'!M15</f>
        <v>0</v>
      </c>
      <c r="N5" s="25">
        <f>'STATE SJ 2013 Scoring'!N15</f>
        <v>0</v>
      </c>
      <c r="O5" s="25">
        <f>'STATE SJ 2013 Scoring'!O15</f>
        <v>0</v>
      </c>
      <c r="P5" s="25">
        <f>'STATE SJ 2013 Scoring'!P15</f>
        <v>0</v>
      </c>
      <c r="Q5" s="25">
        <f>'STATE SJ 2013 Scoring'!Q15</f>
        <v>0</v>
      </c>
      <c r="R5" s="25" t="e">
        <f>'STATE SJ 2013 Scoring'!R15</f>
        <v>#REF!</v>
      </c>
      <c r="S5" s="25">
        <f>'STATE SJ 2013 Scoring'!S15</f>
        <v>0</v>
      </c>
      <c r="T5" s="25">
        <f>'STATE SJ 2013 Scoring'!T15</f>
        <v>0</v>
      </c>
      <c r="U5" s="25">
        <f>'STATE SJ 2013 Scoring'!U15</f>
        <v>0</v>
      </c>
      <c r="V5" s="25" t="e">
        <f>'STATE SJ 2013 Scoring'!V15</f>
        <v>#REF!</v>
      </c>
      <c r="W5" s="25" t="e">
        <f>'STATE SJ 2013 Scoring'!W15</f>
        <v>#REF!</v>
      </c>
      <c r="X5" s="25" t="s">
        <v>468</v>
      </c>
      <c r="Y5" s="318">
        <v>90</v>
      </c>
    </row>
    <row r="6" spans="1:26" ht="21" customHeight="1" thickBot="1" x14ac:dyDescent="0.3">
      <c r="A6">
        <v>6</v>
      </c>
      <c r="C6" s="321"/>
      <c r="D6" s="322"/>
      <c r="E6" s="322"/>
      <c r="F6" s="323" t="s">
        <v>481</v>
      </c>
      <c r="G6" s="319">
        <f>'STATE SJ 2013 Scoring'!G47</f>
        <v>0</v>
      </c>
      <c r="H6" s="319">
        <f>'STATE SJ 2013 Scoring'!H47</f>
        <v>0</v>
      </c>
      <c r="I6" s="319">
        <f>'STATE SJ 2013 Scoring'!I47</f>
        <v>0</v>
      </c>
      <c r="J6" s="319">
        <f>'STATE SJ 2013 Scoring'!J47</f>
        <v>0</v>
      </c>
      <c r="K6" s="319">
        <f>'STATE SJ 2013 Scoring'!K47</f>
        <v>0</v>
      </c>
      <c r="L6" s="319" t="e">
        <f>'STATE SJ 2013 Scoring'!L47</f>
        <v>#REF!</v>
      </c>
      <c r="M6" s="319">
        <f>'STATE SJ 2013 Scoring'!M47</f>
        <v>0</v>
      </c>
      <c r="N6" s="319">
        <f>'STATE SJ 2013 Scoring'!N47</f>
        <v>0</v>
      </c>
      <c r="O6" s="319">
        <f>'STATE SJ 2013 Scoring'!O47</f>
        <v>0</v>
      </c>
      <c r="P6" s="319">
        <f>'STATE SJ 2013 Scoring'!P47</f>
        <v>0</v>
      </c>
      <c r="Q6" s="319">
        <f>'STATE SJ 2013 Scoring'!Q47</f>
        <v>0</v>
      </c>
      <c r="R6" s="319" t="e">
        <f>'STATE SJ 2013 Scoring'!R47</f>
        <v>#REF!</v>
      </c>
      <c r="S6" s="319">
        <f>'STATE SJ 2013 Scoring'!S47</f>
        <v>0</v>
      </c>
      <c r="T6" s="319">
        <f>'STATE SJ 2013 Scoring'!T47</f>
        <v>0</v>
      </c>
      <c r="U6" s="319">
        <f>'STATE SJ 2013 Scoring'!U47</f>
        <v>0</v>
      </c>
      <c r="V6" s="319" t="e">
        <f>'STATE SJ 2013 Scoring'!V47</f>
        <v>#REF!</v>
      </c>
      <c r="W6" s="319" t="e">
        <f>'STATE SJ 2013 Scoring'!W47</f>
        <v>#REF!</v>
      </c>
      <c r="X6" s="319">
        <f>'STATE SJ 2013 Scoring'!X47</f>
        <v>0</v>
      </c>
      <c r="Y6" s="320">
        <f>SUM(Y3:Y5)</f>
        <v>198</v>
      </c>
    </row>
    <row r="7" spans="1:26" ht="21" customHeight="1" x14ac:dyDescent="0.25">
      <c r="B7" s="43"/>
      <c r="C7" s="68"/>
      <c r="D7" s="68"/>
      <c r="E7" s="68"/>
      <c r="F7" s="286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</row>
    <row r="8" spans="1:26" ht="21" customHeight="1" x14ac:dyDescent="0.25">
      <c r="B8" s="43"/>
      <c r="C8" s="68"/>
      <c r="D8" s="68"/>
      <c r="E8" s="68"/>
      <c r="F8" s="286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</row>
    <row r="9" spans="1:26" x14ac:dyDescent="0.25">
      <c r="A9">
        <v>11</v>
      </c>
      <c r="F9" s="286" t="s">
        <v>482</v>
      </c>
    </row>
    <row r="10" spans="1:26" ht="20.25" customHeight="1" x14ac:dyDescent="0.25">
      <c r="A10">
        <v>5</v>
      </c>
    </row>
    <row r="11" spans="1:26" ht="20.25" customHeight="1" x14ac:dyDescent="0.25">
      <c r="A11">
        <v>7</v>
      </c>
    </row>
    <row r="12" spans="1:26" ht="20.25" customHeight="1" x14ac:dyDescent="0.25">
      <c r="A12">
        <v>1</v>
      </c>
    </row>
    <row r="13" spans="1:26" ht="20.25" customHeight="1" x14ac:dyDescent="0.25">
      <c r="A13">
        <v>3</v>
      </c>
    </row>
    <row r="20" spans="3:4" ht="18.75" x14ac:dyDescent="0.3">
      <c r="C20" s="287" t="s">
        <v>383</v>
      </c>
    </row>
    <row r="21" spans="3:4" x14ac:dyDescent="0.25">
      <c r="D21" s="29" t="s">
        <v>455</v>
      </c>
    </row>
  </sheetData>
  <mergeCells count="4">
    <mergeCell ref="G1:K1"/>
    <mergeCell ref="M1:Q1"/>
    <mergeCell ref="S1:U1"/>
    <mergeCell ref="C2:F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106"/>
  <sheetViews>
    <sheetView topLeftCell="A54" workbookViewId="0">
      <selection activeCell="AC23" sqref="AC23"/>
    </sheetView>
  </sheetViews>
  <sheetFormatPr defaultRowHeight="15" x14ac:dyDescent="0.25"/>
  <cols>
    <col min="1" max="1" width="4.85546875" customWidth="1"/>
    <col min="2" max="2" width="5.140625" customWidth="1"/>
    <col min="4" max="4" width="48.85546875" customWidth="1"/>
    <col min="5" max="5" width="26.42578125" customWidth="1"/>
    <col min="6" max="6" width="27.42578125" customWidth="1"/>
    <col min="7" max="22" width="0" hidden="1" customWidth="1"/>
    <col min="23" max="23" width="0" style="338" hidden="1" customWidth="1"/>
    <col min="24" max="24" width="13.5703125" style="338" customWidth="1"/>
    <col min="25" max="25" width="11.7109375" style="338" customWidth="1"/>
    <col min="26" max="26" width="0" hidden="1" customWidth="1"/>
  </cols>
  <sheetData>
    <row r="1" spans="1:28" ht="18.75" x14ac:dyDescent="0.3">
      <c r="C1" s="324" t="s">
        <v>385</v>
      </c>
    </row>
    <row r="2" spans="1:28" ht="23.25" customHeight="1" x14ac:dyDescent="0.3">
      <c r="B2" s="3"/>
      <c r="C2" s="44"/>
      <c r="D2" s="43"/>
      <c r="E2" s="43"/>
      <c r="F2" s="45"/>
      <c r="G2" s="517" t="s">
        <v>376</v>
      </c>
      <c r="H2" s="518"/>
      <c r="I2" s="518"/>
      <c r="J2" s="518"/>
      <c r="K2" s="519"/>
      <c r="L2" s="288"/>
      <c r="M2" s="520" t="s">
        <v>44</v>
      </c>
      <c r="N2" s="521"/>
      <c r="O2" s="521"/>
      <c r="P2" s="521"/>
      <c r="Q2" s="522"/>
      <c r="R2" s="295"/>
      <c r="S2" s="523" t="s">
        <v>375</v>
      </c>
      <c r="T2" s="524"/>
      <c r="U2" s="525"/>
      <c r="V2" s="301"/>
      <c r="W2" s="330" t="s">
        <v>14</v>
      </c>
      <c r="X2" s="331"/>
      <c r="Y2" s="332"/>
    </row>
    <row r="3" spans="1:28" ht="23.25" customHeight="1" thickBot="1" x14ac:dyDescent="0.35">
      <c r="B3" s="17" t="s">
        <v>15</v>
      </c>
      <c r="C3" s="526"/>
      <c r="D3" s="527"/>
      <c r="E3" s="527"/>
      <c r="F3" s="527"/>
      <c r="G3" s="20" t="s">
        <v>10</v>
      </c>
      <c r="H3" s="20" t="s">
        <v>22</v>
      </c>
      <c r="I3" s="20" t="s">
        <v>11</v>
      </c>
      <c r="J3" s="20" t="s">
        <v>23</v>
      </c>
      <c r="K3" s="20" t="s">
        <v>12</v>
      </c>
      <c r="L3" s="289" t="s">
        <v>17</v>
      </c>
      <c r="M3" s="21" t="s">
        <v>10</v>
      </c>
      <c r="N3" s="21" t="s">
        <v>22</v>
      </c>
      <c r="O3" s="21" t="s">
        <v>11</v>
      </c>
      <c r="P3" s="21" t="s">
        <v>23</v>
      </c>
      <c r="Q3" s="21" t="s">
        <v>12</v>
      </c>
      <c r="R3" s="296" t="s">
        <v>17</v>
      </c>
      <c r="S3" s="18" t="s">
        <v>25</v>
      </c>
      <c r="T3" s="18" t="s">
        <v>24</v>
      </c>
      <c r="U3" s="18" t="s">
        <v>12</v>
      </c>
      <c r="V3" s="302" t="s">
        <v>18</v>
      </c>
      <c r="W3" s="333" t="s">
        <v>14</v>
      </c>
      <c r="X3" s="334" t="s">
        <v>13</v>
      </c>
      <c r="Y3" s="335" t="s">
        <v>20</v>
      </c>
      <c r="Z3" s="13" t="s">
        <v>21</v>
      </c>
    </row>
    <row r="4" spans="1:28" ht="15.75" customHeight="1" x14ac:dyDescent="0.25">
      <c r="B4" s="31"/>
      <c r="C4" s="71"/>
      <c r="D4" s="37"/>
      <c r="E4" s="37"/>
      <c r="F4" s="327"/>
      <c r="G4" s="585" t="s">
        <v>0</v>
      </c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7"/>
      <c r="Y4" s="336" t="e">
        <f>VLOOKUP(X4,#REF!,2,FALSE)</f>
        <v>#REF!</v>
      </c>
      <c r="Z4" s="339"/>
    </row>
    <row r="5" spans="1:28" s="268" customFormat="1" ht="15.75" customHeight="1" x14ac:dyDescent="0.25">
      <c r="B5" s="341"/>
      <c r="C5" s="342"/>
      <c r="D5" s="286"/>
      <c r="E5" s="286"/>
      <c r="F5" s="343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0"/>
    </row>
    <row r="6" spans="1:28" x14ac:dyDescent="0.25">
      <c r="A6" t="s">
        <v>458</v>
      </c>
      <c r="C6" s="356"/>
      <c r="D6" s="356" t="s">
        <v>415</v>
      </c>
      <c r="E6" s="356" t="s">
        <v>399</v>
      </c>
      <c r="F6" s="356" t="s">
        <v>400</v>
      </c>
      <c r="G6" s="356"/>
      <c r="H6" s="356"/>
      <c r="I6" s="356"/>
      <c r="J6" s="356"/>
      <c r="K6" s="356">
        <v>626490</v>
      </c>
      <c r="L6" s="356"/>
      <c r="M6" s="356">
        <v>4</v>
      </c>
      <c r="N6" s="356">
        <v>6</v>
      </c>
      <c r="O6" s="356" t="s">
        <v>399</v>
      </c>
      <c r="P6" s="356" t="s">
        <v>400</v>
      </c>
      <c r="Q6" s="11">
        <f>'STATE SJ 2013 Scoring'!Q113</f>
        <v>0</v>
      </c>
      <c r="R6" s="11" t="e">
        <f>'STATE SJ 2013 Scoring'!R113</f>
        <v>#REF!</v>
      </c>
      <c r="S6" s="11">
        <f>'STATE SJ 2013 Scoring'!S113</f>
        <v>0</v>
      </c>
      <c r="T6" s="11">
        <f>'STATE SJ 2013 Scoring'!T113</f>
        <v>0</v>
      </c>
      <c r="U6" s="11">
        <f>'STATE SJ 2013 Scoring'!U113</f>
        <v>0</v>
      </c>
      <c r="V6" s="11" t="e">
        <f>'STATE SJ 2013 Scoring'!V113</f>
        <v>#REF!</v>
      </c>
      <c r="W6" s="337" t="e">
        <f>'STATE SJ 2013 Scoring'!W113</f>
        <v>#REF!</v>
      </c>
      <c r="X6" s="337">
        <f>'STATE SJ 2013 Scoring'!X113</f>
        <v>0</v>
      </c>
      <c r="Y6" s="337" t="e">
        <f>'STATE SJ 2013 Scoring'!Y113</f>
        <v>#REF!</v>
      </c>
      <c r="Z6" s="244">
        <f>'STATE SJ 2013 Scoring'!Z113</f>
        <v>0</v>
      </c>
    </row>
    <row r="7" spans="1:28" ht="20.25" customHeight="1" x14ac:dyDescent="0.25">
      <c r="A7" t="s">
        <v>459</v>
      </c>
      <c r="C7" s="356"/>
      <c r="D7" s="356" t="s">
        <v>415</v>
      </c>
      <c r="E7" s="356" t="s">
        <v>432</v>
      </c>
      <c r="F7" s="356" t="s">
        <v>433</v>
      </c>
      <c r="G7" s="356"/>
      <c r="H7" s="356"/>
      <c r="I7" s="356"/>
      <c r="J7" s="356"/>
      <c r="K7" s="356">
        <v>618979</v>
      </c>
      <c r="L7" s="356"/>
      <c r="M7" s="356">
        <v>13</v>
      </c>
      <c r="N7" s="356">
        <v>7</v>
      </c>
      <c r="O7" s="356" t="s">
        <v>432</v>
      </c>
      <c r="P7" s="356" t="s">
        <v>433</v>
      </c>
      <c r="Q7" s="11">
        <f>'STATE SJ 2013 Scoring'!Q124</f>
        <v>0</v>
      </c>
      <c r="R7" s="11" t="e">
        <f>'STATE SJ 2013 Scoring'!R124</f>
        <v>#REF!</v>
      </c>
      <c r="S7" s="11">
        <f>'STATE SJ 2013 Scoring'!S124</f>
        <v>0</v>
      </c>
      <c r="T7" s="11">
        <f>'STATE SJ 2013 Scoring'!T124</f>
        <v>0</v>
      </c>
      <c r="U7" s="11">
        <f>'STATE SJ 2013 Scoring'!U124</f>
        <v>0</v>
      </c>
      <c r="V7" s="11" t="e">
        <f>'STATE SJ 2013 Scoring'!V124</f>
        <v>#REF!</v>
      </c>
      <c r="W7" s="337" t="e">
        <f>'STATE SJ 2013 Scoring'!W124</f>
        <v>#REF!</v>
      </c>
      <c r="X7" s="337">
        <v>68</v>
      </c>
      <c r="Y7" s="337" t="e">
        <f>'STATE SJ 2013 Scoring'!Y124</f>
        <v>#REF!</v>
      </c>
      <c r="Z7" s="74">
        <f>'STATE SJ 2013 Scoring'!Z124</f>
        <v>0</v>
      </c>
    </row>
    <row r="8" spans="1:28" ht="20.25" customHeight="1" x14ac:dyDescent="0.25">
      <c r="A8" t="s">
        <v>460</v>
      </c>
      <c r="C8" s="356"/>
      <c r="D8" s="356" t="s">
        <v>415</v>
      </c>
      <c r="E8" s="356" t="s">
        <v>448</v>
      </c>
      <c r="F8" s="356" t="s">
        <v>449</v>
      </c>
      <c r="G8" s="356"/>
      <c r="H8" s="356"/>
      <c r="I8" s="356"/>
      <c r="J8" s="356"/>
      <c r="K8" s="356">
        <v>618940</v>
      </c>
      <c r="L8" s="356"/>
      <c r="M8" s="356">
        <v>0</v>
      </c>
      <c r="N8" s="356">
        <v>8</v>
      </c>
      <c r="O8" s="356" t="s">
        <v>448</v>
      </c>
      <c r="P8" s="356" t="s">
        <v>449</v>
      </c>
      <c r="Q8" s="11">
        <f>'STATE SJ 2013 Scoring'!Q167</f>
        <v>0</v>
      </c>
      <c r="R8" s="11" t="e">
        <f>'STATE SJ 2013 Scoring'!R167</f>
        <v>#REF!</v>
      </c>
      <c r="S8" s="11">
        <f>'STATE SJ 2013 Scoring'!S167</f>
        <v>0</v>
      </c>
      <c r="T8" s="11">
        <f>'STATE SJ 2013 Scoring'!T167</f>
        <v>0</v>
      </c>
      <c r="U8" s="11">
        <f>'STATE SJ 2013 Scoring'!U167</f>
        <v>0</v>
      </c>
      <c r="V8" s="11" t="e">
        <f>'STATE SJ 2013 Scoring'!V167</f>
        <v>#REF!</v>
      </c>
      <c r="W8" s="337" t="e">
        <f>'STATE SJ 2013 Scoring'!W167</f>
        <v>#REF!</v>
      </c>
      <c r="X8" s="337">
        <v>57</v>
      </c>
      <c r="Y8" s="337" t="e">
        <f>'STATE SJ 2013 Scoring'!Y167</f>
        <v>#REF!</v>
      </c>
      <c r="Z8" s="329">
        <f>'STATE SJ 2013 Scoring'!Z167</f>
        <v>0</v>
      </c>
      <c r="AB8" t="e">
        <f>SUM(Y6:Y8)</f>
        <v>#REF!</v>
      </c>
    </row>
    <row r="9" spans="1:28" s="43" customFormat="1" ht="20.25" customHeight="1" x14ac:dyDescent="0.25">
      <c r="C9" s="66"/>
      <c r="D9" s="66"/>
      <c r="E9" s="66"/>
      <c r="F9" s="326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68"/>
      <c r="X9" s="268"/>
      <c r="Y9" s="268"/>
      <c r="Z9" s="285"/>
    </row>
    <row r="10" spans="1:28" s="43" customFormat="1" ht="20.25" customHeight="1" x14ac:dyDescent="0.25">
      <c r="C10" s="66"/>
      <c r="D10" s="66"/>
      <c r="E10" s="66"/>
      <c r="F10" s="326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68"/>
      <c r="X10" s="268"/>
      <c r="Y10" s="268"/>
      <c r="Z10" s="285"/>
    </row>
    <row r="11" spans="1:28" x14ac:dyDescent="0.25">
      <c r="C11" s="63"/>
      <c r="D11" s="356" t="s">
        <v>461</v>
      </c>
      <c r="E11" s="356" t="s">
        <v>405</v>
      </c>
      <c r="F11" s="356" t="s">
        <v>406</v>
      </c>
      <c r="G11" s="11">
        <f>'STATE SJ 2013 Scoring'!G80</f>
        <v>0</v>
      </c>
      <c r="H11" s="11">
        <f>'STATE SJ 2013 Scoring'!H80</f>
        <v>0</v>
      </c>
      <c r="I11" s="11">
        <f>'STATE SJ 2013 Scoring'!I80</f>
        <v>0</v>
      </c>
      <c r="J11" s="11">
        <f>'STATE SJ 2013 Scoring'!J80</f>
        <v>0</v>
      </c>
      <c r="K11" s="11">
        <f>'STATE SJ 2013 Scoring'!K80</f>
        <v>0</v>
      </c>
      <c r="L11" s="11" t="e">
        <f>'STATE SJ 2013 Scoring'!L80</f>
        <v>#REF!</v>
      </c>
      <c r="M11" s="11">
        <f>'STATE SJ 2013 Scoring'!M80</f>
        <v>0</v>
      </c>
      <c r="N11" s="11">
        <f>'STATE SJ 2013 Scoring'!N80</f>
        <v>0</v>
      </c>
      <c r="O11" s="11">
        <f>'STATE SJ 2013 Scoring'!O80</f>
        <v>0</v>
      </c>
      <c r="P11" s="11">
        <f>'STATE SJ 2013 Scoring'!P80</f>
        <v>0</v>
      </c>
      <c r="Q11" s="11">
        <f>'STATE SJ 2013 Scoring'!Q80</f>
        <v>0</v>
      </c>
      <c r="R11" s="11" t="e">
        <f>'STATE SJ 2013 Scoring'!R80</f>
        <v>#REF!</v>
      </c>
      <c r="S11" s="11">
        <f>'STATE SJ 2013 Scoring'!S80</f>
        <v>0</v>
      </c>
      <c r="T11" s="11">
        <f>'STATE SJ 2013 Scoring'!T80</f>
        <v>0</v>
      </c>
      <c r="U11" s="11">
        <f>'STATE SJ 2013 Scoring'!U80</f>
        <v>0</v>
      </c>
      <c r="V11" s="11" t="e">
        <f>'STATE SJ 2013 Scoring'!V80</f>
        <v>#REF!</v>
      </c>
      <c r="W11" s="337" t="e">
        <f>'STATE SJ 2013 Scoring'!W80</f>
        <v>#REF!</v>
      </c>
      <c r="X11" s="337">
        <f>'STATE SJ 2013 Scoring'!X80</f>
        <v>0</v>
      </c>
      <c r="Y11" s="337" t="e">
        <f>'STATE SJ 2013 Scoring'!Y80</f>
        <v>#REF!</v>
      </c>
      <c r="Z11" s="244">
        <f>'STATE SJ 2013 Scoring'!Z80</f>
        <v>0</v>
      </c>
    </row>
    <row r="12" spans="1:28" x14ac:dyDescent="0.25">
      <c r="A12" t="s">
        <v>458</v>
      </c>
      <c r="C12" s="63"/>
      <c r="D12" s="356" t="s">
        <v>417</v>
      </c>
      <c r="E12" s="356" t="s">
        <v>409</v>
      </c>
      <c r="F12" s="356" t="s">
        <v>410</v>
      </c>
      <c r="G12" s="11">
        <f>'STATE SJ 2013 Scoring'!G94</f>
        <v>0</v>
      </c>
      <c r="H12" s="11">
        <f>'STATE SJ 2013 Scoring'!H94</f>
        <v>0</v>
      </c>
      <c r="I12" s="11">
        <f>'STATE SJ 2013 Scoring'!I94</f>
        <v>0</v>
      </c>
      <c r="J12" s="11">
        <f>'STATE SJ 2013 Scoring'!J94</f>
        <v>0</v>
      </c>
      <c r="K12" s="11">
        <f>'STATE SJ 2013 Scoring'!K94</f>
        <v>0</v>
      </c>
      <c r="L12" s="11" t="e">
        <f>'STATE SJ 2013 Scoring'!L94</f>
        <v>#REF!</v>
      </c>
      <c r="M12" s="11">
        <f>'STATE SJ 2013 Scoring'!M94</f>
        <v>0</v>
      </c>
      <c r="N12" s="11">
        <f>'STATE SJ 2013 Scoring'!N94</f>
        <v>0</v>
      </c>
      <c r="O12" s="11">
        <f>'STATE SJ 2013 Scoring'!O94</f>
        <v>0</v>
      </c>
      <c r="P12" s="11">
        <f>'STATE SJ 2013 Scoring'!P94</f>
        <v>0</v>
      </c>
      <c r="Q12" s="11">
        <f>'STATE SJ 2013 Scoring'!Q94</f>
        <v>0</v>
      </c>
      <c r="R12" s="11" t="e">
        <f>'STATE SJ 2013 Scoring'!R94</f>
        <v>#REF!</v>
      </c>
      <c r="S12" s="11">
        <f>'STATE SJ 2013 Scoring'!S94</f>
        <v>0</v>
      </c>
      <c r="T12" s="11">
        <f>'STATE SJ 2013 Scoring'!T94</f>
        <v>0</v>
      </c>
      <c r="U12" s="11">
        <f>'STATE SJ 2013 Scoring'!U94</f>
        <v>0</v>
      </c>
      <c r="V12" s="11" t="e">
        <f>'STATE SJ 2013 Scoring'!V94</f>
        <v>#REF!</v>
      </c>
      <c r="W12" s="337" t="e">
        <f>'STATE SJ 2013 Scoring'!W94</f>
        <v>#REF!</v>
      </c>
      <c r="X12" s="337">
        <f>'STATE SJ 2013 Scoring'!X94</f>
        <v>0</v>
      </c>
      <c r="Y12" s="337" t="e">
        <f>'STATE SJ 2013 Scoring'!Y94</f>
        <v>#REF!</v>
      </c>
      <c r="Z12" s="74">
        <f>'STATE SJ 2013 Scoring'!Z94</f>
        <v>0</v>
      </c>
    </row>
    <row r="13" spans="1:28" x14ac:dyDescent="0.25">
      <c r="A13" t="s">
        <v>459</v>
      </c>
      <c r="C13" s="40"/>
      <c r="D13" s="356" t="s">
        <v>417</v>
      </c>
      <c r="E13" s="356" t="s">
        <v>425</v>
      </c>
      <c r="F13" s="356" t="s">
        <v>426</v>
      </c>
      <c r="G13" s="11">
        <f>'STATE SJ 2013 Scoring'!G110</f>
        <v>0</v>
      </c>
      <c r="H13" s="11">
        <f>'STATE SJ 2013 Scoring'!H110</f>
        <v>0</v>
      </c>
      <c r="I13" s="11">
        <f>'STATE SJ 2013 Scoring'!I110</f>
        <v>0</v>
      </c>
      <c r="J13" s="11">
        <f>'STATE SJ 2013 Scoring'!J110</f>
        <v>0</v>
      </c>
      <c r="K13" s="11">
        <f>'STATE SJ 2013 Scoring'!K110</f>
        <v>0</v>
      </c>
      <c r="L13" s="11" t="e">
        <f>'STATE SJ 2013 Scoring'!L110</f>
        <v>#REF!</v>
      </c>
      <c r="M13" s="11">
        <f>'STATE SJ 2013 Scoring'!M110</f>
        <v>0</v>
      </c>
      <c r="N13" s="11">
        <f>'STATE SJ 2013 Scoring'!N110</f>
        <v>0</v>
      </c>
      <c r="O13" s="11">
        <f>'STATE SJ 2013 Scoring'!O110</f>
        <v>0</v>
      </c>
      <c r="P13" s="11">
        <f>'STATE SJ 2013 Scoring'!P110</f>
        <v>0</v>
      </c>
      <c r="Q13" s="11">
        <f>'STATE SJ 2013 Scoring'!Q110</f>
        <v>0</v>
      </c>
      <c r="R13" s="11" t="e">
        <f>'STATE SJ 2013 Scoring'!R110</f>
        <v>#REF!</v>
      </c>
      <c r="S13" s="11">
        <f>'STATE SJ 2013 Scoring'!S110</f>
        <v>0</v>
      </c>
      <c r="T13" s="11">
        <f>'STATE SJ 2013 Scoring'!T110</f>
        <v>0</v>
      </c>
      <c r="U13" s="11">
        <f>'STATE SJ 2013 Scoring'!U110</f>
        <v>0</v>
      </c>
      <c r="V13" s="11" t="e">
        <f>'STATE SJ 2013 Scoring'!V110</f>
        <v>#REF!</v>
      </c>
      <c r="W13" s="337" t="e">
        <f>'STATE SJ 2013 Scoring'!W110</f>
        <v>#REF!</v>
      </c>
      <c r="X13" s="337">
        <f>'STATE SJ 2013 Scoring'!X110</f>
        <v>0</v>
      </c>
      <c r="Y13" s="337" t="e">
        <f>'STATE SJ 2013 Scoring'!Y110</f>
        <v>#REF!</v>
      </c>
      <c r="Z13" s="74">
        <f>'STATE SJ 2013 Scoring'!Z110</f>
        <v>0</v>
      </c>
    </row>
    <row r="14" spans="1:28" ht="20.25" customHeight="1" x14ac:dyDescent="0.25">
      <c r="C14" s="40"/>
      <c r="D14" s="40"/>
      <c r="E14" s="40"/>
      <c r="F14" s="58"/>
      <c r="G14" s="11">
        <f>'STATE SJ 2013 Scoring'!G118</f>
        <v>0</v>
      </c>
      <c r="H14" s="11">
        <f>'STATE SJ 2013 Scoring'!H118</f>
        <v>0</v>
      </c>
      <c r="I14" s="11">
        <f>'STATE SJ 2013 Scoring'!I118</f>
        <v>0</v>
      </c>
      <c r="J14" s="11">
        <f>'STATE SJ 2013 Scoring'!J118</f>
        <v>0</v>
      </c>
      <c r="K14" s="11">
        <f>'STATE SJ 2013 Scoring'!K118</f>
        <v>0</v>
      </c>
      <c r="L14" s="11" t="e">
        <f>'STATE SJ 2013 Scoring'!L118</f>
        <v>#REF!</v>
      </c>
      <c r="M14" s="11">
        <f>'STATE SJ 2013 Scoring'!M118</f>
        <v>0</v>
      </c>
      <c r="N14" s="11">
        <f>'STATE SJ 2013 Scoring'!N118</f>
        <v>0</v>
      </c>
      <c r="O14" s="11">
        <f>'STATE SJ 2013 Scoring'!O118</f>
        <v>0</v>
      </c>
      <c r="P14" s="11">
        <f>'STATE SJ 2013 Scoring'!P118</f>
        <v>0</v>
      </c>
      <c r="Q14" s="11">
        <f>'STATE SJ 2013 Scoring'!Q118</f>
        <v>0</v>
      </c>
      <c r="R14" s="11" t="e">
        <f>'STATE SJ 2013 Scoring'!R118</f>
        <v>#REF!</v>
      </c>
      <c r="S14" s="11">
        <f>'STATE SJ 2013 Scoring'!S118</f>
        <v>0</v>
      </c>
      <c r="T14" s="11">
        <f>'STATE SJ 2013 Scoring'!T118</f>
        <v>0</v>
      </c>
      <c r="U14" s="11">
        <f>'STATE SJ 2013 Scoring'!U118</f>
        <v>0</v>
      </c>
      <c r="V14" s="11" t="e">
        <f>'STATE SJ 2013 Scoring'!V118</f>
        <v>#REF!</v>
      </c>
      <c r="W14" s="337" t="e">
        <f>'STATE SJ 2013 Scoring'!W118</f>
        <v>#REF!</v>
      </c>
      <c r="X14" s="337">
        <f>'STATE SJ 2013 Scoring'!X118</f>
        <v>0</v>
      </c>
      <c r="Y14" s="337" t="e">
        <f>'STATE SJ 2013 Scoring'!Y118</f>
        <v>#REF!</v>
      </c>
      <c r="Z14" s="74">
        <f>'STATE SJ 2013 Scoring'!Z118</f>
        <v>0</v>
      </c>
    </row>
    <row r="15" spans="1:28" ht="16.5" customHeight="1" x14ac:dyDescent="0.25">
      <c r="C15" s="40"/>
      <c r="D15" s="40"/>
      <c r="E15" s="40"/>
      <c r="F15" s="58"/>
      <c r="G15" s="11">
        <f>'STATE SJ 2013 Scoring'!G131</f>
        <v>0</v>
      </c>
      <c r="H15" s="11">
        <f>'STATE SJ 2013 Scoring'!H131</f>
        <v>0</v>
      </c>
      <c r="I15" s="11">
        <f>'STATE SJ 2013 Scoring'!I131</f>
        <v>0</v>
      </c>
      <c r="J15" s="11">
        <f>'STATE SJ 2013 Scoring'!J131</f>
        <v>0</v>
      </c>
      <c r="K15" s="11">
        <f>'STATE SJ 2013 Scoring'!K131</f>
        <v>0</v>
      </c>
      <c r="L15" s="11" t="e">
        <f>'STATE SJ 2013 Scoring'!L131</f>
        <v>#REF!</v>
      </c>
      <c r="M15" s="11">
        <f>'STATE SJ 2013 Scoring'!M131</f>
        <v>0</v>
      </c>
      <c r="N15" s="11">
        <f>'STATE SJ 2013 Scoring'!N131</f>
        <v>0</v>
      </c>
      <c r="O15" s="11">
        <f>'STATE SJ 2013 Scoring'!O131</f>
        <v>0</v>
      </c>
      <c r="P15" s="11">
        <f>'STATE SJ 2013 Scoring'!P131</f>
        <v>0</v>
      </c>
      <c r="Q15" s="11">
        <f>'STATE SJ 2013 Scoring'!Q131</f>
        <v>0</v>
      </c>
      <c r="R15" s="11" t="e">
        <f>'STATE SJ 2013 Scoring'!R131</f>
        <v>#REF!</v>
      </c>
      <c r="S15" s="11">
        <f>'STATE SJ 2013 Scoring'!S131</f>
        <v>0</v>
      </c>
      <c r="T15" s="11">
        <f>'STATE SJ 2013 Scoring'!T131</f>
        <v>0</v>
      </c>
      <c r="U15" s="11">
        <f>'STATE SJ 2013 Scoring'!U131</f>
        <v>0</v>
      </c>
      <c r="V15" s="11" t="e">
        <f>'STATE SJ 2013 Scoring'!V131</f>
        <v>#REF!</v>
      </c>
      <c r="W15" s="337" t="e">
        <f>'STATE SJ 2013 Scoring'!W131</f>
        <v>#REF!</v>
      </c>
      <c r="X15" s="337">
        <f>'STATE SJ 2013 Scoring'!X131</f>
        <v>0</v>
      </c>
      <c r="Y15" s="337" t="e">
        <f>'STATE SJ 2013 Scoring'!Y131</f>
        <v>#REF!</v>
      </c>
      <c r="Z15" s="329">
        <f>'STATE SJ 2013 Scoring'!Z131</f>
        <v>0</v>
      </c>
    </row>
    <row r="16" spans="1:28" s="43" customFormat="1" ht="16.5" customHeight="1" x14ac:dyDescent="0.25">
      <c r="C16" s="72"/>
      <c r="D16" s="72"/>
      <c r="E16" s="72"/>
      <c r="F16" s="326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68"/>
      <c r="X16" s="268"/>
      <c r="Y16" s="268"/>
      <c r="Z16" s="285"/>
    </row>
    <row r="17" spans="1:29" s="43" customFormat="1" ht="16.5" customHeight="1" x14ac:dyDescent="0.25">
      <c r="C17" s="72"/>
      <c r="D17" s="72"/>
      <c r="E17" s="72"/>
      <c r="F17" s="326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68"/>
      <c r="X17" s="268"/>
      <c r="Y17" s="268"/>
      <c r="Z17" s="285"/>
    </row>
    <row r="18" spans="1:29" x14ac:dyDescent="0.25">
      <c r="A18" s="359"/>
      <c r="B18" s="359"/>
      <c r="C18" s="360"/>
      <c r="D18" s="359"/>
      <c r="E18" s="359"/>
      <c r="F18" s="359"/>
      <c r="G18" s="11">
        <f>'STATE SJ 2013 Scoring'!G62</f>
        <v>0</v>
      </c>
      <c r="H18" s="11">
        <f>'STATE SJ 2013 Scoring'!H62</f>
        <v>0</v>
      </c>
      <c r="I18" s="11">
        <f>'STATE SJ 2013 Scoring'!I62</f>
        <v>0</v>
      </c>
      <c r="J18" s="11">
        <f>'STATE SJ 2013 Scoring'!J62</f>
        <v>0</v>
      </c>
      <c r="K18" s="11">
        <f>'STATE SJ 2013 Scoring'!K62</f>
        <v>0</v>
      </c>
      <c r="L18" s="11" t="e">
        <f>'STATE SJ 2013 Scoring'!L62</f>
        <v>#REF!</v>
      </c>
      <c r="M18" s="11">
        <f>'STATE SJ 2013 Scoring'!M62</f>
        <v>0</v>
      </c>
      <c r="N18" s="11">
        <f>'STATE SJ 2013 Scoring'!N62</f>
        <v>0</v>
      </c>
      <c r="O18" s="11">
        <f>'STATE SJ 2013 Scoring'!O62</f>
        <v>0</v>
      </c>
      <c r="P18" s="11">
        <f>'STATE SJ 2013 Scoring'!P62</f>
        <v>0</v>
      </c>
      <c r="Q18" s="11">
        <f>'STATE SJ 2013 Scoring'!Q62</f>
        <v>0</v>
      </c>
      <c r="R18" s="11" t="e">
        <f>'STATE SJ 2013 Scoring'!R62</f>
        <v>#REF!</v>
      </c>
      <c r="S18" s="11">
        <f>'STATE SJ 2013 Scoring'!S62</f>
        <v>0</v>
      </c>
      <c r="T18" s="11">
        <f>'STATE SJ 2013 Scoring'!T62</f>
        <v>0</v>
      </c>
      <c r="U18" s="11">
        <f>'STATE SJ 2013 Scoring'!U62</f>
        <v>0</v>
      </c>
      <c r="V18" s="11" t="e">
        <f>'STATE SJ 2013 Scoring'!V62</f>
        <v>#REF!</v>
      </c>
      <c r="W18" s="337" t="e">
        <f>'STATE SJ 2013 Scoring'!W62</f>
        <v>#REF!</v>
      </c>
      <c r="X18" s="337">
        <f>'STATE SJ 2013 Scoring'!X62</f>
        <v>0</v>
      </c>
      <c r="Y18" s="337" t="e">
        <f>'STATE SJ 2013 Scoring'!Y62</f>
        <v>#REF!</v>
      </c>
      <c r="Z18" s="244">
        <f>'STATE SJ 2013 Scoring'!Z62</f>
        <v>0</v>
      </c>
    </row>
    <row r="19" spans="1:29" ht="18" customHeight="1" x14ac:dyDescent="0.25">
      <c r="A19" s="359"/>
      <c r="B19" s="359"/>
      <c r="C19" s="360"/>
      <c r="D19" s="359"/>
      <c r="E19" s="359"/>
      <c r="F19" s="359"/>
      <c r="G19" s="11">
        <f>'STATE SJ 2013 Scoring'!G64</f>
        <v>0</v>
      </c>
      <c r="H19" s="11">
        <f>'STATE SJ 2013 Scoring'!H64</f>
        <v>0</v>
      </c>
      <c r="I19" s="11">
        <f>'STATE SJ 2013 Scoring'!I64</f>
        <v>0</v>
      </c>
      <c r="J19" s="11">
        <f>'STATE SJ 2013 Scoring'!J64</f>
        <v>0</v>
      </c>
      <c r="K19" s="11">
        <f>'STATE SJ 2013 Scoring'!K64</f>
        <v>0</v>
      </c>
      <c r="L19" s="11" t="e">
        <f>'STATE SJ 2013 Scoring'!L64</f>
        <v>#REF!</v>
      </c>
      <c r="M19" s="11">
        <f>'STATE SJ 2013 Scoring'!M64</f>
        <v>0</v>
      </c>
      <c r="N19" s="11">
        <f>'STATE SJ 2013 Scoring'!N64</f>
        <v>0</v>
      </c>
      <c r="O19" s="11">
        <f>'STATE SJ 2013 Scoring'!O64</f>
        <v>0</v>
      </c>
      <c r="P19" s="11">
        <f>'STATE SJ 2013 Scoring'!P64</f>
        <v>0</v>
      </c>
      <c r="Q19" s="11">
        <f>'STATE SJ 2013 Scoring'!Q64</f>
        <v>0</v>
      </c>
      <c r="R19" s="11" t="e">
        <f>'STATE SJ 2013 Scoring'!R64</f>
        <v>#REF!</v>
      </c>
      <c r="S19" s="11">
        <f>'STATE SJ 2013 Scoring'!S64</f>
        <v>0</v>
      </c>
      <c r="T19" s="11">
        <f>'STATE SJ 2013 Scoring'!T64</f>
        <v>0</v>
      </c>
      <c r="U19" s="11">
        <f>'STATE SJ 2013 Scoring'!U64</f>
        <v>0</v>
      </c>
      <c r="V19" s="11" t="e">
        <f>'STATE SJ 2013 Scoring'!V64</f>
        <v>#REF!</v>
      </c>
      <c r="W19" s="337" t="e">
        <f>'STATE SJ 2013 Scoring'!W64</f>
        <v>#REF!</v>
      </c>
      <c r="X19" s="337">
        <f>'STATE SJ 2013 Scoring'!X64</f>
        <v>0</v>
      </c>
      <c r="Y19" s="337" t="e">
        <f>'STATE SJ 2013 Scoring'!Y64</f>
        <v>#REF!</v>
      </c>
      <c r="Z19" s="74">
        <f>'STATE SJ 2013 Scoring'!Z64</f>
        <v>0</v>
      </c>
    </row>
    <row r="20" spans="1:29" ht="18" customHeight="1" x14ac:dyDescent="0.25">
      <c r="A20" s="359"/>
      <c r="B20" s="359"/>
      <c r="C20" s="360"/>
      <c r="D20" s="359"/>
      <c r="E20" s="359"/>
      <c r="F20" s="359"/>
      <c r="G20" s="11">
        <f>'STATE SJ 2013 Scoring'!G67</f>
        <v>0</v>
      </c>
      <c r="H20" s="11">
        <f>'STATE SJ 2013 Scoring'!H67</f>
        <v>0</v>
      </c>
      <c r="I20" s="11">
        <f>'STATE SJ 2013 Scoring'!I67</f>
        <v>0</v>
      </c>
      <c r="J20" s="11">
        <f>'STATE SJ 2013 Scoring'!J67</f>
        <v>0</v>
      </c>
      <c r="K20" s="11">
        <f>'STATE SJ 2013 Scoring'!K67</f>
        <v>0</v>
      </c>
      <c r="L20" s="11" t="e">
        <f>'STATE SJ 2013 Scoring'!L67</f>
        <v>#REF!</v>
      </c>
      <c r="M20" s="11">
        <f>'STATE SJ 2013 Scoring'!M67</f>
        <v>0</v>
      </c>
      <c r="N20" s="11">
        <f>'STATE SJ 2013 Scoring'!N67</f>
        <v>0</v>
      </c>
      <c r="O20" s="11">
        <f>'STATE SJ 2013 Scoring'!O67</f>
        <v>0</v>
      </c>
      <c r="P20" s="11">
        <f>'STATE SJ 2013 Scoring'!P67</f>
        <v>0</v>
      </c>
      <c r="Q20" s="11">
        <f>'STATE SJ 2013 Scoring'!Q67</f>
        <v>0</v>
      </c>
      <c r="R20" s="11" t="e">
        <f>'STATE SJ 2013 Scoring'!R67</f>
        <v>#REF!</v>
      </c>
      <c r="S20" s="11">
        <f>'STATE SJ 2013 Scoring'!S67</f>
        <v>0</v>
      </c>
      <c r="T20" s="11">
        <f>'STATE SJ 2013 Scoring'!T67</f>
        <v>0</v>
      </c>
      <c r="U20" s="11">
        <f>'STATE SJ 2013 Scoring'!U67</f>
        <v>0</v>
      </c>
      <c r="V20" s="11" t="e">
        <f>'STATE SJ 2013 Scoring'!V67</f>
        <v>#REF!</v>
      </c>
      <c r="W20" s="337" t="e">
        <f>'STATE SJ 2013 Scoring'!W67</f>
        <v>#REF!</v>
      </c>
      <c r="X20" s="337">
        <f>'STATE SJ 2013 Scoring'!X67</f>
        <v>0</v>
      </c>
      <c r="Y20" s="337" t="e">
        <f>'STATE SJ 2013 Scoring'!Y67</f>
        <v>#REF!</v>
      </c>
      <c r="Z20" s="74">
        <f>'STATE SJ 2013 Scoring'!Z67</f>
        <v>0</v>
      </c>
    </row>
    <row r="21" spans="1:29" ht="20.25" customHeight="1" x14ac:dyDescent="0.25">
      <c r="A21" t="s">
        <v>462</v>
      </c>
      <c r="C21" s="63"/>
      <c r="D21" s="356" t="s">
        <v>416</v>
      </c>
      <c r="E21" s="356" t="s">
        <v>401</v>
      </c>
      <c r="F21" s="356" t="s">
        <v>402</v>
      </c>
      <c r="G21" s="11">
        <f>'STATE SJ 2013 Scoring'!G86</f>
        <v>0</v>
      </c>
      <c r="H21" s="11">
        <f>'STATE SJ 2013 Scoring'!H86</f>
        <v>0</v>
      </c>
      <c r="I21" s="11">
        <f>'STATE SJ 2013 Scoring'!I86</f>
        <v>0</v>
      </c>
      <c r="J21" s="11">
        <f>'STATE SJ 2013 Scoring'!J86</f>
        <v>0</v>
      </c>
      <c r="K21" s="11">
        <f>'STATE SJ 2013 Scoring'!K86</f>
        <v>0</v>
      </c>
      <c r="L21" s="11" t="e">
        <f>'STATE SJ 2013 Scoring'!L86</f>
        <v>#REF!</v>
      </c>
      <c r="M21" s="11">
        <f>'STATE SJ 2013 Scoring'!M86</f>
        <v>0</v>
      </c>
      <c r="N21" s="11">
        <f>'STATE SJ 2013 Scoring'!N86</f>
        <v>0</v>
      </c>
      <c r="O21" s="11">
        <f>'STATE SJ 2013 Scoring'!O86</f>
        <v>0</v>
      </c>
      <c r="P21" s="11">
        <f>'STATE SJ 2013 Scoring'!P86</f>
        <v>0</v>
      </c>
      <c r="Q21" s="11">
        <f>'STATE SJ 2013 Scoring'!Q86</f>
        <v>0</v>
      </c>
      <c r="R21" s="11" t="e">
        <f>'STATE SJ 2013 Scoring'!R86</f>
        <v>#REF!</v>
      </c>
      <c r="S21" s="11">
        <f>'STATE SJ 2013 Scoring'!S86</f>
        <v>0</v>
      </c>
      <c r="T21" s="11">
        <f>'STATE SJ 2013 Scoring'!T86</f>
        <v>0</v>
      </c>
      <c r="U21" s="11">
        <f>'STATE SJ 2013 Scoring'!U86</f>
        <v>0</v>
      </c>
      <c r="V21" s="11" t="e">
        <f>'STATE SJ 2013 Scoring'!V86</f>
        <v>#REF!</v>
      </c>
      <c r="W21" s="337" t="e">
        <f>'STATE SJ 2013 Scoring'!W86</f>
        <v>#REF!</v>
      </c>
      <c r="X21" s="337">
        <f>'STATE SJ 2013 Scoring'!X86</f>
        <v>0</v>
      </c>
      <c r="Y21" s="337" t="e">
        <f>'STATE SJ 2013 Scoring'!Y86</f>
        <v>#REF!</v>
      </c>
      <c r="Z21" s="74">
        <f>'STATE SJ 2013 Scoring'!Z86</f>
        <v>0</v>
      </c>
    </row>
    <row r="22" spans="1:29" ht="20.25" customHeight="1" x14ac:dyDescent="0.25">
      <c r="A22" t="s">
        <v>463</v>
      </c>
      <c r="C22" s="63"/>
      <c r="D22" s="356" t="s">
        <v>416</v>
      </c>
      <c r="E22" s="356" t="s">
        <v>420</v>
      </c>
      <c r="F22" s="356" t="s">
        <v>421</v>
      </c>
      <c r="G22" s="11">
        <f>'STATE SJ 2013 Scoring'!G104</f>
        <v>0</v>
      </c>
      <c r="H22" s="11">
        <f>'STATE SJ 2013 Scoring'!H104</f>
        <v>0</v>
      </c>
      <c r="I22" s="11">
        <f>'STATE SJ 2013 Scoring'!I104</f>
        <v>0</v>
      </c>
      <c r="J22" s="11">
        <f>'STATE SJ 2013 Scoring'!J104</f>
        <v>0</v>
      </c>
      <c r="K22" s="11">
        <f>'STATE SJ 2013 Scoring'!K104</f>
        <v>0</v>
      </c>
      <c r="L22" s="11" t="e">
        <f>'STATE SJ 2013 Scoring'!L104</f>
        <v>#REF!</v>
      </c>
      <c r="M22" s="11">
        <f>'STATE SJ 2013 Scoring'!M104</f>
        <v>0</v>
      </c>
      <c r="N22" s="11">
        <f>'STATE SJ 2013 Scoring'!N104</f>
        <v>0</v>
      </c>
      <c r="O22" s="11">
        <f>'STATE SJ 2013 Scoring'!O104</f>
        <v>0</v>
      </c>
      <c r="P22" s="11">
        <f>'STATE SJ 2013 Scoring'!P104</f>
        <v>0</v>
      </c>
      <c r="Q22" s="11">
        <f>'STATE SJ 2013 Scoring'!Q104</f>
        <v>0</v>
      </c>
      <c r="R22" s="11" t="e">
        <f>'STATE SJ 2013 Scoring'!R104</f>
        <v>#REF!</v>
      </c>
      <c r="S22" s="11">
        <f>'STATE SJ 2013 Scoring'!S104</f>
        <v>0</v>
      </c>
      <c r="T22" s="11">
        <f>'STATE SJ 2013 Scoring'!T104</f>
        <v>0</v>
      </c>
      <c r="U22" s="11">
        <f>'STATE SJ 2013 Scoring'!U104</f>
        <v>0</v>
      </c>
      <c r="V22" s="11" t="e">
        <f>'STATE SJ 2013 Scoring'!V104</f>
        <v>#REF!</v>
      </c>
      <c r="W22" s="337" t="e">
        <f>'STATE SJ 2013 Scoring'!W104</f>
        <v>#REF!</v>
      </c>
      <c r="X22" s="337">
        <v>72</v>
      </c>
      <c r="Y22" s="337" t="e">
        <f>'STATE SJ 2013 Scoring'!Y104</f>
        <v>#REF!</v>
      </c>
      <c r="Z22" s="74">
        <f>'STATE SJ 2013 Scoring'!Z104</f>
        <v>0</v>
      </c>
      <c r="AA22">
        <v>2</v>
      </c>
      <c r="AB22">
        <v>72</v>
      </c>
    </row>
    <row r="23" spans="1:29" ht="16.5" customHeight="1" x14ac:dyDescent="0.25">
      <c r="A23" t="s">
        <v>463</v>
      </c>
      <c r="C23" s="40"/>
      <c r="D23" s="356" t="s">
        <v>416</v>
      </c>
      <c r="E23" s="356" t="s">
        <v>435</v>
      </c>
      <c r="F23" s="356" t="s">
        <v>436</v>
      </c>
      <c r="G23" s="11">
        <f>'STATE SJ 2013 Scoring'!G112</f>
        <v>0</v>
      </c>
      <c r="H23" s="11">
        <f>'STATE SJ 2013 Scoring'!H112</f>
        <v>0</v>
      </c>
      <c r="I23" s="11">
        <f>'STATE SJ 2013 Scoring'!I112</f>
        <v>0</v>
      </c>
      <c r="J23" s="11">
        <f>'STATE SJ 2013 Scoring'!J112</f>
        <v>0</v>
      </c>
      <c r="K23" s="11">
        <f>'STATE SJ 2013 Scoring'!K112</f>
        <v>0</v>
      </c>
      <c r="L23" s="11" t="e">
        <f>'STATE SJ 2013 Scoring'!L112</f>
        <v>#REF!</v>
      </c>
      <c r="M23" s="11">
        <f>'STATE SJ 2013 Scoring'!M112</f>
        <v>0</v>
      </c>
      <c r="N23" s="11">
        <f>'STATE SJ 2013 Scoring'!N112</f>
        <v>0</v>
      </c>
      <c r="O23" s="11">
        <f>'STATE SJ 2013 Scoring'!O112</f>
        <v>0</v>
      </c>
      <c r="P23" s="11">
        <f>'STATE SJ 2013 Scoring'!P112</f>
        <v>0</v>
      </c>
      <c r="Q23" s="11">
        <f>'STATE SJ 2013 Scoring'!Q112</f>
        <v>0</v>
      </c>
      <c r="R23" s="11" t="e">
        <f>'STATE SJ 2013 Scoring'!R112</f>
        <v>#REF!</v>
      </c>
      <c r="S23" s="11">
        <f>'STATE SJ 2013 Scoring'!S112</f>
        <v>0</v>
      </c>
      <c r="T23" s="11">
        <f>'STATE SJ 2013 Scoring'!T112</f>
        <v>0</v>
      </c>
      <c r="U23" s="11">
        <f>'STATE SJ 2013 Scoring'!U112</f>
        <v>0</v>
      </c>
      <c r="V23" s="11" t="e">
        <f>'STATE SJ 2013 Scoring'!V112</f>
        <v>#REF!</v>
      </c>
      <c r="W23" s="337" t="e">
        <f>'STATE SJ 2013 Scoring'!W112</f>
        <v>#REF!</v>
      </c>
      <c r="X23" s="337">
        <v>42</v>
      </c>
      <c r="Y23" s="337" t="e">
        <f>'STATE SJ 2013 Scoring'!Y112</f>
        <v>#REF!</v>
      </c>
      <c r="Z23" s="74">
        <f>'STATE SJ 2013 Scoring'!Z112</f>
        <v>0</v>
      </c>
      <c r="AA23">
        <v>4</v>
      </c>
      <c r="AC23">
        <v>42</v>
      </c>
    </row>
    <row r="24" spans="1:29" ht="15.75" customHeight="1" x14ac:dyDescent="0.25">
      <c r="A24" t="s">
        <v>463</v>
      </c>
      <c r="C24" s="40"/>
      <c r="D24" s="356" t="s">
        <v>416</v>
      </c>
      <c r="E24" s="356" t="s">
        <v>437</v>
      </c>
      <c r="F24" s="356" t="s">
        <v>138</v>
      </c>
      <c r="G24" s="11">
        <f>'STATE SJ 2013 Scoring'!G136</f>
        <v>0</v>
      </c>
      <c r="H24" s="11">
        <f>'STATE SJ 2013 Scoring'!H136</f>
        <v>0</v>
      </c>
      <c r="I24" s="11">
        <f>'STATE SJ 2013 Scoring'!I136</f>
        <v>0</v>
      </c>
      <c r="J24" s="11">
        <f>'STATE SJ 2013 Scoring'!J136</f>
        <v>0</v>
      </c>
      <c r="K24" s="11">
        <f>'STATE SJ 2013 Scoring'!K136</f>
        <v>0</v>
      </c>
      <c r="L24" s="11" t="e">
        <f>'STATE SJ 2013 Scoring'!L136</f>
        <v>#REF!</v>
      </c>
      <c r="M24" s="11">
        <f>'STATE SJ 2013 Scoring'!M136</f>
        <v>0</v>
      </c>
      <c r="N24" s="11">
        <f>'STATE SJ 2013 Scoring'!N136</f>
        <v>0</v>
      </c>
      <c r="O24" s="11">
        <f>'STATE SJ 2013 Scoring'!O136</f>
        <v>0</v>
      </c>
      <c r="P24" s="11">
        <f>'STATE SJ 2013 Scoring'!P136</f>
        <v>0</v>
      </c>
      <c r="Q24" s="11">
        <f>'STATE SJ 2013 Scoring'!Q136</f>
        <v>0</v>
      </c>
      <c r="R24" s="11" t="e">
        <f>'STATE SJ 2013 Scoring'!R136</f>
        <v>#REF!</v>
      </c>
      <c r="S24" s="11">
        <f>'STATE SJ 2013 Scoring'!S136</f>
        <v>0</v>
      </c>
      <c r="T24" s="11">
        <f>'STATE SJ 2013 Scoring'!T136</f>
        <v>0</v>
      </c>
      <c r="U24" s="11">
        <f>'STATE SJ 2013 Scoring'!U136</f>
        <v>0</v>
      </c>
      <c r="V24" s="11" t="e">
        <f>'STATE SJ 2013 Scoring'!V136</f>
        <v>#REF!</v>
      </c>
      <c r="W24" s="337" t="e">
        <f>'STATE SJ 2013 Scoring'!W136</f>
        <v>#REF!</v>
      </c>
      <c r="X24" s="337">
        <v>83</v>
      </c>
      <c r="Y24" s="337" t="e">
        <f>'STATE SJ 2013 Scoring'!Y136</f>
        <v>#REF!</v>
      </c>
      <c r="Z24" s="74">
        <f>'STATE SJ 2013 Scoring'!Z136</f>
        <v>0</v>
      </c>
      <c r="AA24">
        <v>1</v>
      </c>
      <c r="AB24">
        <v>83</v>
      </c>
    </row>
    <row r="25" spans="1:29" ht="15" customHeight="1" x14ac:dyDescent="0.25">
      <c r="A25" t="s">
        <v>464</v>
      </c>
      <c r="C25" s="40"/>
      <c r="D25" s="356" t="s">
        <v>416</v>
      </c>
      <c r="E25" s="356" t="s">
        <v>442</v>
      </c>
      <c r="F25" s="356" t="s">
        <v>443</v>
      </c>
      <c r="G25" s="11">
        <f>'STATE SJ 2013 Scoring'!G157</f>
        <v>0</v>
      </c>
      <c r="H25" s="11">
        <f>'STATE SJ 2013 Scoring'!H157</f>
        <v>0</v>
      </c>
      <c r="I25" s="11">
        <f>'STATE SJ 2013 Scoring'!I157</f>
        <v>0</v>
      </c>
      <c r="J25" s="11">
        <f>'STATE SJ 2013 Scoring'!J157</f>
        <v>0</v>
      </c>
      <c r="K25" s="11">
        <f>'STATE SJ 2013 Scoring'!K157</f>
        <v>0</v>
      </c>
      <c r="L25" s="11" t="e">
        <f>'STATE SJ 2013 Scoring'!L157</f>
        <v>#REF!</v>
      </c>
      <c r="M25" s="11">
        <f>'STATE SJ 2013 Scoring'!M157</f>
        <v>0</v>
      </c>
      <c r="N25" s="11">
        <f>'STATE SJ 2013 Scoring'!N157</f>
        <v>0</v>
      </c>
      <c r="O25" s="11">
        <f>'STATE SJ 2013 Scoring'!O157</f>
        <v>0</v>
      </c>
      <c r="P25" s="11">
        <f>'STATE SJ 2013 Scoring'!P157</f>
        <v>0</v>
      </c>
      <c r="Q25" s="11">
        <f>'STATE SJ 2013 Scoring'!Q157</f>
        <v>0</v>
      </c>
      <c r="R25" s="11" t="e">
        <f>'STATE SJ 2013 Scoring'!R157</f>
        <v>#REF!</v>
      </c>
      <c r="S25" s="11">
        <f>'STATE SJ 2013 Scoring'!S157</f>
        <v>0</v>
      </c>
      <c r="T25" s="11">
        <f>'STATE SJ 2013 Scoring'!T157</f>
        <v>0</v>
      </c>
      <c r="U25" s="11">
        <f>'STATE SJ 2013 Scoring'!U157</f>
        <v>0</v>
      </c>
      <c r="V25" s="11" t="e">
        <f>'STATE SJ 2013 Scoring'!V157</f>
        <v>#REF!</v>
      </c>
      <c r="W25" s="337" t="e">
        <f>'STATE SJ 2013 Scoring'!W157</f>
        <v>#REF!</v>
      </c>
      <c r="X25" s="337">
        <v>71</v>
      </c>
      <c r="Y25" s="337" t="e">
        <f>'STATE SJ 2013 Scoring'!Y157</f>
        <v>#REF!</v>
      </c>
      <c r="Z25" s="329">
        <f>'STATE SJ 2013 Scoring'!Z157</f>
        <v>0</v>
      </c>
      <c r="AA25">
        <v>3</v>
      </c>
      <c r="AB25">
        <v>71</v>
      </c>
    </row>
    <row r="26" spans="1:29" s="43" customFormat="1" ht="15" customHeight="1" x14ac:dyDescent="0.25">
      <c r="C26" s="72"/>
      <c r="D26" s="66"/>
      <c r="E26" s="72"/>
      <c r="F26" s="326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68"/>
      <c r="X26" s="268"/>
      <c r="Y26" s="268"/>
      <c r="Z26" s="285"/>
      <c r="AB26" s="361">
        <f>SUM(AB22:AB25)</f>
        <v>226</v>
      </c>
    </row>
    <row r="27" spans="1:29" s="43" customFormat="1" ht="15" customHeight="1" x14ac:dyDescent="0.25">
      <c r="C27" s="72"/>
      <c r="D27" s="66"/>
      <c r="E27" s="72"/>
      <c r="F27" s="326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  <c r="S27" s="285"/>
      <c r="T27" s="285"/>
      <c r="U27" s="285"/>
      <c r="V27" s="285"/>
      <c r="W27" s="268"/>
      <c r="X27" s="268"/>
      <c r="Y27" s="268"/>
      <c r="Z27" s="285"/>
    </row>
    <row r="28" spans="1:29" ht="15.75" customHeight="1" x14ac:dyDescent="0.25">
      <c r="A28" s="268" t="s">
        <v>463</v>
      </c>
      <c r="C28" s="56"/>
      <c r="D28" s="356" t="s">
        <v>440</v>
      </c>
      <c r="E28" s="356" t="s">
        <v>418</v>
      </c>
      <c r="F28" s="356" t="s">
        <v>419</v>
      </c>
      <c r="G28" s="11">
        <f>'STATE SJ 2013 Scoring'!G54</f>
        <v>0</v>
      </c>
      <c r="H28" s="11">
        <f>'STATE SJ 2013 Scoring'!H54</f>
        <v>0</v>
      </c>
      <c r="I28" s="11">
        <f>'STATE SJ 2013 Scoring'!I54</f>
        <v>0</v>
      </c>
      <c r="J28" s="11">
        <f>'STATE SJ 2013 Scoring'!J54</f>
        <v>0</v>
      </c>
      <c r="K28" s="11">
        <f>'STATE SJ 2013 Scoring'!K54</f>
        <v>0</v>
      </c>
      <c r="L28" s="11" t="e">
        <f>'STATE SJ 2013 Scoring'!L54</f>
        <v>#REF!</v>
      </c>
      <c r="M28" s="11">
        <f>'STATE SJ 2013 Scoring'!M54</f>
        <v>0</v>
      </c>
      <c r="N28" s="11">
        <f>'STATE SJ 2013 Scoring'!N54</f>
        <v>0</v>
      </c>
      <c r="O28" s="11">
        <f>'STATE SJ 2013 Scoring'!O54</f>
        <v>0</v>
      </c>
      <c r="P28" s="11">
        <f>'STATE SJ 2013 Scoring'!P54</f>
        <v>0</v>
      </c>
      <c r="Q28" s="11">
        <f>'STATE SJ 2013 Scoring'!Q54</f>
        <v>0</v>
      </c>
      <c r="R28" s="11" t="e">
        <f>'STATE SJ 2013 Scoring'!R54</f>
        <v>#REF!</v>
      </c>
      <c r="S28" s="11">
        <f>'STATE SJ 2013 Scoring'!S54</f>
        <v>0</v>
      </c>
      <c r="T28" s="11">
        <f>'STATE SJ 2013 Scoring'!T54</f>
        <v>0</v>
      </c>
      <c r="U28" s="11">
        <f>'STATE SJ 2013 Scoring'!U54</f>
        <v>0</v>
      </c>
      <c r="V28" s="11" t="e">
        <f>'STATE SJ 2013 Scoring'!V54</f>
        <v>#REF!</v>
      </c>
      <c r="W28" s="337" t="e">
        <f>'STATE SJ 2013 Scoring'!W54</f>
        <v>#REF!</v>
      </c>
      <c r="X28" s="337">
        <v>75</v>
      </c>
      <c r="Y28" s="337" t="e">
        <f>'STATE SJ 2013 Scoring'!Y54</f>
        <v>#REF!</v>
      </c>
      <c r="Z28" s="244">
        <f>'STATE SJ 2013 Scoring'!Z54</f>
        <v>0</v>
      </c>
      <c r="AB28">
        <v>75</v>
      </c>
    </row>
    <row r="29" spans="1:29" ht="15" customHeight="1" x14ac:dyDescent="0.25">
      <c r="A29" s="268" t="s">
        <v>465</v>
      </c>
      <c r="C29" s="56"/>
      <c r="D29" s="356" t="s">
        <v>465</v>
      </c>
      <c r="E29" s="356" t="s">
        <v>457</v>
      </c>
      <c r="F29" s="356" t="s">
        <v>424</v>
      </c>
      <c r="G29" s="11">
        <f>'STATE SJ 2013 Scoring'!G63</f>
        <v>0</v>
      </c>
      <c r="H29" s="11">
        <f>'STATE SJ 2013 Scoring'!H63</f>
        <v>0</v>
      </c>
      <c r="I29" s="11">
        <f>'STATE SJ 2013 Scoring'!I63</f>
        <v>0</v>
      </c>
      <c r="J29" s="11">
        <f>'STATE SJ 2013 Scoring'!J63</f>
        <v>0</v>
      </c>
      <c r="K29" s="11">
        <f>'STATE SJ 2013 Scoring'!K63</f>
        <v>0</v>
      </c>
      <c r="L29" s="11" t="e">
        <f>'STATE SJ 2013 Scoring'!L63</f>
        <v>#REF!</v>
      </c>
      <c r="M29" s="11">
        <f>'STATE SJ 2013 Scoring'!M63</f>
        <v>0</v>
      </c>
      <c r="N29" s="11">
        <f>'STATE SJ 2013 Scoring'!N63</f>
        <v>0</v>
      </c>
      <c r="O29" s="11">
        <f>'STATE SJ 2013 Scoring'!O63</f>
        <v>0</v>
      </c>
      <c r="P29" s="11">
        <f>'STATE SJ 2013 Scoring'!P63</f>
        <v>0</v>
      </c>
      <c r="Q29" s="11">
        <f>'STATE SJ 2013 Scoring'!Q63</f>
        <v>0</v>
      </c>
      <c r="R29" s="11" t="e">
        <f>'STATE SJ 2013 Scoring'!R63</f>
        <v>#REF!</v>
      </c>
      <c r="S29" s="11">
        <f>'STATE SJ 2013 Scoring'!S63</f>
        <v>0</v>
      </c>
      <c r="T29" s="11">
        <f>'STATE SJ 2013 Scoring'!T63</f>
        <v>0</v>
      </c>
      <c r="U29" s="11">
        <f>'STATE SJ 2013 Scoring'!U63</f>
        <v>0</v>
      </c>
      <c r="V29" s="11" t="e">
        <f>'STATE SJ 2013 Scoring'!V63</f>
        <v>#REF!</v>
      </c>
      <c r="W29" s="337" t="e">
        <f>'STATE SJ 2013 Scoring'!W63</f>
        <v>#REF!</v>
      </c>
      <c r="X29" s="337">
        <f>'STATE SJ 2013 Scoring'!X63</f>
        <v>0</v>
      </c>
      <c r="Y29" s="337" t="e">
        <f>'STATE SJ 2013 Scoring'!Y63</f>
        <v>#REF!</v>
      </c>
      <c r="Z29" s="74">
        <f>'STATE SJ 2013 Scoring'!Z63</f>
        <v>0</v>
      </c>
    </row>
    <row r="30" spans="1:29" ht="15.75" customHeight="1" x14ac:dyDescent="0.25">
      <c r="A30" s="268" t="s">
        <v>463</v>
      </c>
      <c r="C30" s="56"/>
      <c r="D30" s="356" t="s">
        <v>440</v>
      </c>
      <c r="E30" s="356" t="s">
        <v>427</v>
      </c>
      <c r="F30" s="356" t="s">
        <v>428</v>
      </c>
      <c r="G30" s="11">
        <f>'STATE SJ 2013 Scoring'!G72</f>
        <v>0</v>
      </c>
      <c r="H30" s="11">
        <f>'STATE SJ 2013 Scoring'!H72</f>
        <v>0</v>
      </c>
      <c r="I30" s="11">
        <f>'STATE SJ 2013 Scoring'!I72</f>
        <v>0</v>
      </c>
      <c r="J30" s="11">
        <f>'STATE SJ 2013 Scoring'!J72</f>
        <v>0</v>
      </c>
      <c r="K30" s="11">
        <f>'STATE SJ 2013 Scoring'!K72</f>
        <v>0</v>
      </c>
      <c r="L30" s="11" t="e">
        <f>'STATE SJ 2013 Scoring'!L72</f>
        <v>#REF!</v>
      </c>
      <c r="M30" s="11">
        <f>'STATE SJ 2013 Scoring'!M72</f>
        <v>0</v>
      </c>
      <c r="N30" s="11">
        <f>'STATE SJ 2013 Scoring'!N72</f>
        <v>0</v>
      </c>
      <c r="O30" s="11">
        <f>'STATE SJ 2013 Scoring'!O72</f>
        <v>0</v>
      </c>
      <c r="P30" s="11">
        <f>'STATE SJ 2013 Scoring'!P72</f>
        <v>0</v>
      </c>
      <c r="Q30" s="11">
        <f>'STATE SJ 2013 Scoring'!Q72</f>
        <v>0</v>
      </c>
      <c r="R30" s="11" t="e">
        <f>'STATE SJ 2013 Scoring'!R72</f>
        <v>#REF!</v>
      </c>
      <c r="S30" s="11">
        <f>'STATE SJ 2013 Scoring'!S72</f>
        <v>0</v>
      </c>
      <c r="T30" s="11">
        <f>'STATE SJ 2013 Scoring'!T72</f>
        <v>0</v>
      </c>
      <c r="U30" s="11">
        <f>'STATE SJ 2013 Scoring'!U72</f>
        <v>0</v>
      </c>
      <c r="V30" s="11" t="e">
        <f>'STATE SJ 2013 Scoring'!V72</f>
        <v>#REF!</v>
      </c>
      <c r="W30" s="337" t="e">
        <f>'STATE SJ 2013 Scoring'!W72</f>
        <v>#REF!</v>
      </c>
      <c r="X30" s="337">
        <v>64</v>
      </c>
      <c r="Y30" s="337" t="e">
        <f>'STATE SJ 2013 Scoring'!Y72</f>
        <v>#REF!</v>
      </c>
      <c r="Z30" s="74">
        <f>'STATE SJ 2013 Scoring'!Z72</f>
        <v>0</v>
      </c>
      <c r="AB30">
        <v>64</v>
      </c>
    </row>
    <row r="31" spans="1:29" ht="16.5" customHeight="1" x14ac:dyDescent="0.25">
      <c r="A31" s="268" t="s">
        <v>463</v>
      </c>
      <c r="C31" s="40"/>
      <c r="D31" s="356" t="s">
        <v>440</v>
      </c>
      <c r="E31" s="356" t="s">
        <v>438</v>
      </c>
      <c r="F31" s="356" t="s">
        <v>439</v>
      </c>
      <c r="G31" s="11">
        <f>'STATE SJ 2013 Scoring'!G127</f>
        <v>0</v>
      </c>
      <c r="H31" s="11">
        <f>'STATE SJ 2013 Scoring'!H127</f>
        <v>0</v>
      </c>
      <c r="I31" s="11">
        <f>'STATE SJ 2013 Scoring'!I127</f>
        <v>0</v>
      </c>
      <c r="J31" s="11">
        <f>'STATE SJ 2013 Scoring'!J127</f>
        <v>0</v>
      </c>
      <c r="K31" s="11">
        <f>'STATE SJ 2013 Scoring'!K127</f>
        <v>0</v>
      </c>
      <c r="L31" s="11" t="e">
        <f>'STATE SJ 2013 Scoring'!L127</f>
        <v>#REF!</v>
      </c>
      <c r="M31" s="11">
        <f>'STATE SJ 2013 Scoring'!M127</f>
        <v>0</v>
      </c>
      <c r="N31" s="11">
        <f>'STATE SJ 2013 Scoring'!N127</f>
        <v>0</v>
      </c>
      <c r="O31" s="11">
        <f>'STATE SJ 2013 Scoring'!O127</f>
        <v>0</v>
      </c>
      <c r="P31" s="11">
        <f>'STATE SJ 2013 Scoring'!P127</f>
        <v>0</v>
      </c>
      <c r="Q31" s="11">
        <f>'STATE SJ 2013 Scoring'!Q127</f>
        <v>0</v>
      </c>
      <c r="R31" s="11" t="e">
        <f>'STATE SJ 2013 Scoring'!R127</f>
        <v>#REF!</v>
      </c>
      <c r="S31" s="11">
        <f>'STATE SJ 2013 Scoring'!S127</f>
        <v>0</v>
      </c>
      <c r="T31" s="11">
        <f>'STATE SJ 2013 Scoring'!T127</f>
        <v>0</v>
      </c>
      <c r="U31" s="11">
        <f>'STATE SJ 2013 Scoring'!U127</f>
        <v>0</v>
      </c>
      <c r="V31" s="11" t="e">
        <f>'STATE SJ 2013 Scoring'!V127</f>
        <v>#REF!</v>
      </c>
      <c r="W31" s="337" t="e">
        <f>'STATE SJ 2013 Scoring'!W127</f>
        <v>#REF!</v>
      </c>
      <c r="X31" s="337">
        <v>70</v>
      </c>
      <c r="Y31" s="337" t="e">
        <f>'STATE SJ 2013 Scoring'!Y127</f>
        <v>#REF!</v>
      </c>
      <c r="Z31" s="329">
        <f>'STATE SJ 2013 Scoring'!Z127</f>
        <v>0</v>
      </c>
      <c r="AB31">
        <v>70</v>
      </c>
    </row>
    <row r="32" spans="1:29" s="356" customFormat="1" ht="16.5" customHeight="1" x14ac:dyDescent="0.25">
      <c r="A32" s="268"/>
      <c r="C32" s="72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68"/>
      <c r="X32" s="268"/>
      <c r="Y32" s="268"/>
      <c r="Z32" s="285"/>
      <c r="AB32" s="359">
        <f>SUM(AB28:AB31)</f>
        <v>209</v>
      </c>
    </row>
    <row r="33" spans="1:30" s="356" customFormat="1" ht="16.5" customHeight="1" x14ac:dyDescent="0.25">
      <c r="A33" s="268"/>
      <c r="C33" s="72"/>
      <c r="D33" s="356" t="s">
        <v>387</v>
      </c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68"/>
      <c r="X33" s="268"/>
      <c r="Y33" s="268"/>
      <c r="Z33" s="285"/>
    </row>
    <row r="34" spans="1:30" s="356" customFormat="1" ht="16.5" customHeight="1" x14ac:dyDescent="0.25">
      <c r="A34" s="268"/>
      <c r="C34" s="72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68"/>
      <c r="X34" s="268"/>
      <c r="Y34" s="268"/>
      <c r="Z34" s="285"/>
    </row>
    <row r="35" spans="1:30" s="356" customFormat="1" ht="16.5" customHeight="1" x14ac:dyDescent="0.25">
      <c r="A35" s="268" t="s">
        <v>462</v>
      </c>
      <c r="C35" s="72"/>
      <c r="D35" s="356" t="s">
        <v>387</v>
      </c>
      <c r="E35" s="356" t="s">
        <v>395</v>
      </c>
      <c r="F35" s="356" t="s">
        <v>396</v>
      </c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68"/>
      <c r="X35" s="268" t="s">
        <v>16</v>
      </c>
      <c r="Y35" s="268"/>
      <c r="Z35" s="285"/>
    </row>
    <row r="36" spans="1:30" s="356" customFormat="1" ht="16.5" customHeight="1" x14ac:dyDescent="0.25">
      <c r="A36" s="268" t="s">
        <v>462</v>
      </c>
      <c r="C36" s="72"/>
      <c r="D36" s="356" t="s">
        <v>387</v>
      </c>
      <c r="E36" s="356" t="s">
        <v>397</v>
      </c>
      <c r="F36" s="356" t="s">
        <v>398</v>
      </c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68"/>
      <c r="X36" s="364">
        <v>78</v>
      </c>
      <c r="Y36" s="268"/>
      <c r="Z36" s="285"/>
      <c r="AA36" s="356">
        <v>78</v>
      </c>
      <c r="AB36" s="356">
        <v>0</v>
      </c>
    </row>
    <row r="37" spans="1:30" s="356" customFormat="1" ht="16.5" customHeight="1" x14ac:dyDescent="0.25">
      <c r="A37" s="268" t="s">
        <v>464</v>
      </c>
      <c r="C37" s="72"/>
      <c r="D37" s="356" t="s">
        <v>387</v>
      </c>
      <c r="E37" s="356" t="s">
        <v>450</v>
      </c>
      <c r="F37" s="356" t="s">
        <v>466</v>
      </c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68"/>
      <c r="X37" s="268" t="s">
        <v>16</v>
      </c>
      <c r="Y37" s="268"/>
      <c r="Z37" s="285"/>
    </row>
    <row r="38" spans="1:30" s="356" customFormat="1" ht="16.5" customHeight="1" x14ac:dyDescent="0.25">
      <c r="A38" s="356">
        <v>110</v>
      </c>
      <c r="C38" s="268"/>
      <c r="D38" s="356" t="s">
        <v>387</v>
      </c>
      <c r="E38" s="356" t="s">
        <v>320</v>
      </c>
      <c r="F38" s="356" t="s">
        <v>453</v>
      </c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>
        <v>83</v>
      </c>
      <c r="Y38" s="268"/>
      <c r="Z38" s="268"/>
      <c r="AA38" s="268"/>
      <c r="AB38" s="285">
        <v>83</v>
      </c>
    </row>
    <row r="39" spans="1:30" s="356" customFormat="1" ht="16.5" customHeight="1" x14ac:dyDescent="0.25">
      <c r="A39" s="356">
        <v>80</v>
      </c>
      <c r="C39" s="268"/>
      <c r="D39" s="356" t="s">
        <v>387</v>
      </c>
      <c r="E39" s="356" t="s">
        <v>422</v>
      </c>
      <c r="F39" s="356" t="s">
        <v>423</v>
      </c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5"/>
      <c r="V39" s="285"/>
      <c r="W39" s="285"/>
      <c r="X39" s="285">
        <v>68</v>
      </c>
      <c r="Y39" s="268"/>
      <c r="Z39" s="268"/>
      <c r="AA39" s="268"/>
      <c r="AB39" s="285"/>
      <c r="AC39" s="356">
        <v>68</v>
      </c>
    </row>
    <row r="40" spans="1:30" s="356" customFormat="1" ht="16.5" customHeight="1" x14ac:dyDescent="0.25">
      <c r="A40" s="356">
        <v>80</v>
      </c>
      <c r="C40" s="268"/>
      <c r="D40" s="356" t="s">
        <v>387</v>
      </c>
      <c r="E40" s="356" t="s">
        <v>429</v>
      </c>
      <c r="F40" s="356" t="s">
        <v>430</v>
      </c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364">
        <v>79</v>
      </c>
      <c r="Y40" s="268"/>
      <c r="Z40" s="268"/>
      <c r="AA40" s="268"/>
      <c r="AB40" s="285">
        <v>79</v>
      </c>
    </row>
    <row r="41" spans="1:30" s="43" customFormat="1" ht="16.5" customHeight="1" x14ac:dyDescent="0.25">
      <c r="A41" s="43">
        <v>80</v>
      </c>
      <c r="D41" s="356" t="s">
        <v>387</v>
      </c>
      <c r="E41" s="356" t="s">
        <v>205</v>
      </c>
      <c r="F41" s="356" t="s">
        <v>431</v>
      </c>
      <c r="G41" s="326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5"/>
      <c r="V41" s="285"/>
      <c r="W41" s="285"/>
      <c r="X41" s="285">
        <v>61</v>
      </c>
      <c r="Y41" s="268"/>
      <c r="Z41" s="268"/>
      <c r="AA41" s="285"/>
    </row>
    <row r="42" spans="1:30" s="43" customFormat="1" ht="16.5" customHeight="1" x14ac:dyDescent="0.25">
      <c r="A42" s="268">
        <v>90</v>
      </c>
      <c r="D42" s="356" t="s">
        <v>387</v>
      </c>
      <c r="E42" s="356" t="s">
        <v>444</v>
      </c>
      <c r="F42" s="356" t="s">
        <v>445</v>
      </c>
      <c r="G42" s="326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5"/>
      <c r="V42" s="285"/>
      <c r="W42" s="285"/>
      <c r="X42" s="268">
        <v>75</v>
      </c>
      <c r="Y42" s="268"/>
      <c r="Z42" s="268"/>
      <c r="AA42" s="285"/>
      <c r="AC42" s="43">
        <v>75</v>
      </c>
    </row>
    <row r="43" spans="1:30" s="43" customFormat="1" ht="16.5" customHeight="1" x14ac:dyDescent="0.25">
      <c r="A43" s="43" t="s">
        <v>464</v>
      </c>
      <c r="C43" s="72"/>
      <c r="D43" s="356" t="s">
        <v>387</v>
      </c>
      <c r="E43" s="356" t="s">
        <v>446</v>
      </c>
      <c r="F43" s="356" t="s">
        <v>447</v>
      </c>
      <c r="G43" s="285"/>
      <c r="H43" s="285"/>
      <c r="I43" s="285"/>
      <c r="J43" s="285"/>
      <c r="K43" s="285"/>
      <c r="L43" s="285"/>
      <c r="M43" s="285"/>
      <c r="N43" s="285"/>
      <c r="O43" s="285"/>
      <c r="P43" s="285"/>
      <c r="Q43" s="285"/>
      <c r="R43" s="285"/>
      <c r="S43" s="285"/>
      <c r="T43" s="285"/>
      <c r="U43" s="285"/>
      <c r="V43" s="285"/>
      <c r="W43" s="268"/>
      <c r="X43" s="268">
        <v>77</v>
      </c>
      <c r="Y43" s="268"/>
      <c r="Z43" s="285"/>
      <c r="AC43" s="43">
        <v>77</v>
      </c>
    </row>
    <row r="44" spans="1:30" s="43" customFormat="1" ht="16.5" customHeight="1" x14ac:dyDescent="0.25">
      <c r="A44" s="43">
        <v>90</v>
      </c>
      <c r="C44" s="72"/>
      <c r="D44" s="356" t="s">
        <v>387</v>
      </c>
      <c r="E44" s="356" t="s">
        <v>205</v>
      </c>
      <c r="F44" s="356" t="s">
        <v>206</v>
      </c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5"/>
      <c r="S44" s="285"/>
      <c r="T44" s="285"/>
      <c r="U44" s="285"/>
      <c r="V44" s="285"/>
      <c r="W44" s="268"/>
      <c r="X44" s="268">
        <v>53</v>
      </c>
      <c r="Y44" s="268"/>
      <c r="Z44" s="285"/>
    </row>
    <row r="45" spans="1:30" ht="15.75" customHeight="1" x14ac:dyDescent="0.25">
      <c r="A45">
        <v>100</v>
      </c>
      <c r="C45" s="56"/>
      <c r="D45" s="356" t="s">
        <v>387</v>
      </c>
      <c r="E45" s="356" t="s">
        <v>320</v>
      </c>
      <c r="F45" s="356" t="s">
        <v>451</v>
      </c>
      <c r="G45" s="11">
        <f>'STATE SJ 2013 Scoring'!G58</f>
        <v>0</v>
      </c>
      <c r="H45" s="11">
        <f>'STATE SJ 2013 Scoring'!H58</f>
        <v>0</v>
      </c>
      <c r="I45" s="11">
        <f>'STATE SJ 2013 Scoring'!I58</f>
        <v>0</v>
      </c>
      <c r="J45" s="11">
        <f>'STATE SJ 2013 Scoring'!J58</f>
        <v>0</v>
      </c>
      <c r="K45" s="11">
        <f>'STATE SJ 2013 Scoring'!K58</f>
        <v>0</v>
      </c>
      <c r="L45" s="11" t="e">
        <f>'STATE SJ 2013 Scoring'!L58</f>
        <v>#REF!</v>
      </c>
      <c r="M45" s="11">
        <f>'STATE SJ 2013 Scoring'!M58</f>
        <v>0</v>
      </c>
      <c r="N45" s="11">
        <f>'STATE SJ 2013 Scoring'!N58</f>
        <v>0</v>
      </c>
      <c r="O45" s="11">
        <f>'STATE SJ 2013 Scoring'!O58</f>
        <v>0</v>
      </c>
      <c r="P45" s="11">
        <f>'STATE SJ 2013 Scoring'!P58</f>
        <v>0</v>
      </c>
      <c r="Q45" s="11">
        <f>'STATE SJ 2013 Scoring'!Q58</f>
        <v>0</v>
      </c>
      <c r="R45" s="11" t="e">
        <f>'STATE SJ 2013 Scoring'!R58</f>
        <v>#REF!</v>
      </c>
      <c r="S45" s="11">
        <f>'STATE SJ 2013 Scoring'!S58</f>
        <v>0</v>
      </c>
      <c r="T45" s="11">
        <f>'STATE SJ 2013 Scoring'!T58</f>
        <v>0</v>
      </c>
      <c r="U45" s="11">
        <f>'STATE SJ 2013 Scoring'!U58</f>
        <v>0</v>
      </c>
      <c r="V45" s="11" t="e">
        <f>'STATE SJ 2013 Scoring'!V58</f>
        <v>#REF!</v>
      </c>
      <c r="W45" s="337" t="e">
        <f>'STATE SJ 2013 Scoring'!W58</f>
        <v>#REF!</v>
      </c>
      <c r="X45" s="337">
        <v>74</v>
      </c>
      <c r="Y45" s="337" t="e">
        <f>'STATE SJ 2013 Scoring'!Y58</f>
        <v>#REF!</v>
      </c>
      <c r="Z45" s="244">
        <f>'STATE SJ 2013 Scoring'!Z58</f>
        <v>0</v>
      </c>
      <c r="AC45">
        <v>74</v>
      </c>
    </row>
    <row r="46" spans="1:30" s="356" customFormat="1" ht="15.75" customHeight="1" x14ac:dyDescent="0.25">
      <c r="A46" s="356">
        <v>100</v>
      </c>
      <c r="C46" s="56"/>
      <c r="D46" s="268" t="s">
        <v>467</v>
      </c>
      <c r="E46" s="356" t="s">
        <v>205</v>
      </c>
      <c r="F46" s="356" t="s">
        <v>452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337"/>
      <c r="X46" s="363">
        <v>79</v>
      </c>
      <c r="Y46" s="337"/>
      <c r="Z46" s="244"/>
      <c r="AB46" s="356">
        <v>79</v>
      </c>
      <c r="AC46" s="356">
        <f>SUM(AC42:AC45)</f>
        <v>226</v>
      </c>
    </row>
    <row r="47" spans="1:30" s="356" customFormat="1" ht="15.75" customHeight="1" x14ac:dyDescent="0.25">
      <c r="C47" s="56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337"/>
      <c r="X47" s="337"/>
      <c r="Y47" s="337"/>
      <c r="Z47" s="244"/>
      <c r="AB47" s="359">
        <f>SUM(AB38:AB46)</f>
        <v>241</v>
      </c>
      <c r="AD47" s="362" t="s">
        <v>468</v>
      </c>
    </row>
    <row r="48" spans="1:30" s="356" customFormat="1" ht="15.75" customHeight="1" x14ac:dyDescent="0.25">
      <c r="C48" s="56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337"/>
      <c r="X48" s="337"/>
      <c r="Y48" s="337"/>
      <c r="Z48" s="244"/>
    </row>
    <row r="49" spans="1:28" ht="16.5" customHeight="1" x14ac:dyDescent="0.25">
      <c r="A49" t="s">
        <v>462</v>
      </c>
      <c r="C49" s="56"/>
      <c r="D49" s="356" t="s">
        <v>390</v>
      </c>
      <c r="E49" s="356" t="s">
        <v>403</v>
      </c>
      <c r="F49" s="356" t="s">
        <v>404</v>
      </c>
      <c r="G49" s="11">
        <f>'STATE SJ 2013 Scoring'!G60</f>
        <v>0</v>
      </c>
      <c r="H49" s="11">
        <f>'STATE SJ 2013 Scoring'!H60</f>
        <v>0</v>
      </c>
      <c r="I49" s="11">
        <f>'STATE SJ 2013 Scoring'!I60</f>
        <v>0</v>
      </c>
      <c r="J49" s="11">
        <f>'STATE SJ 2013 Scoring'!J60</f>
        <v>0</v>
      </c>
      <c r="K49" s="11">
        <f>'STATE SJ 2013 Scoring'!K60</f>
        <v>0</v>
      </c>
      <c r="L49" s="11" t="e">
        <f>'STATE SJ 2013 Scoring'!L60</f>
        <v>#REF!</v>
      </c>
      <c r="M49" s="11">
        <f>'STATE SJ 2013 Scoring'!M60</f>
        <v>0</v>
      </c>
      <c r="N49" s="11">
        <f>'STATE SJ 2013 Scoring'!N60</f>
        <v>0</v>
      </c>
      <c r="O49" s="11">
        <f>'STATE SJ 2013 Scoring'!O60</f>
        <v>0</v>
      </c>
      <c r="P49" s="11">
        <f>'STATE SJ 2013 Scoring'!P60</f>
        <v>0</v>
      </c>
      <c r="Q49" s="11">
        <f>'STATE SJ 2013 Scoring'!Q60</f>
        <v>0</v>
      </c>
      <c r="R49" s="11" t="e">
        <f>'STATE SJ 2013 Scoring'!R60</f>
        <v>#REF!</v>
      </c>
      <c r="S49" s="11">
        <f>'STATE SJ 2013 Scoring'!S60</f>
        <v>0</v>
      </c>
      <c r="T49" s="11">
        <f>'STATE SJ 2013 Scoring'!T60</f>
        <v>0</v>
      </c>
      <c r="U49" s="11">
        <f>'STATE SJ 2013 Scoring'!U60</f>
        <v>0</v>
      </c>
      <c r="V49" s="11" t="e">
        <f>'STATE SJ 2013 Scoring'!V60</f>
        <v>#REF!</v>
      </c>
      <c r="W49" s="337" t="e">
        <f>'STATE SJ 2013 Scoring'!W60</f>
        <v>#REF!</v>
      </c>
      <c r="X49" s="337">
        <v>84</v>
      </c>
      <c r="Y49" s="337">
        <v>2</v>
      </c>
      <c r="Z49" s="74">
        <f>'STATE SJ 2013 Scoring'!Z60</f>
        <v>0</v>
      </c>
      <c r="AB49">
        <v>84</v>
      </c>
    </row>
    <row r="50" spans="1:28" ht="18.75" customHeight="1" x14ac:dyDescent="0.25">
      <c r="A50" t="s">
        <v>462</v>
      </c>
      <c r="C50" s="63"/>
      <c r="D50" s="356" t="s">
        <v>390</v>
      </c>
      <c r="E50" s="356" t="s">
        <v>407</v>
      </c>
      <c r="F50" s="356" t="s">
        <v>408</v>
      </c>
      <c r="G50" s="11">
        <f>'STATE SJ 2013 Scoring'!G81</f>
        <v>0</v>
      </c>
      <c r="H50" s="11">
        <f>'STATE SJ 2013 Scoring'!H81</f>
        <v>0</v>
      </c>
      <c r="I50" s="11">
        <f>'STATE SJ 2013 Scoring'!I81</f>
        <v>0</v>
      </c>
      <c r="J50" s="11">
        <f>'STATE SJ 2013 Scoring'!J81</f>
        <v>0</v>
      </c>
      <c r="K50" s="11">
        <f>'STATE SJ 2013 Scoring'!K81</f>
        <v>0</v>
      </c>
      <c r="L50" s="11" t="e">
        <f>'STATE SJ 2013 Scoring'!L81</f>
        <v>#REF!</v>
      </c>
      <c r="M50" s="11">
        <f>'STATE SJ 2013 Scoring'!M81</f>
        <v>0</v>
      </c>
      <c r="N50" s="11">
        <f>'STATE SJ 2013 Scoring'!N81</f>
        <v>0</v>
      </c>
      <c r="O50" s="11">
        <f>'STATE SJ 2013 Scoring'!O81</f>
        <v>0</v>
      </c>
      <c r="P50" s="11">
        <f>'STATE SJ 2013 Scoring'!P81</f>
        <v>0</v>
      </c>
      <c r="Q50" s="11">
        <f>'STATE SJ 2013 Scoring'!Q81</f>
        <v>0</v>
      </c>
      <c r="R50" s="11" t="e">
        <f>'STATE SJ 2013 Scoring'!R81</f>
        <v>#REF!</v>
      </c>
      <c r="S50" s="11">
        <f>'STATE SJ 2013 Scoring'!S81</f>
        <v>0</v>
      </c>
      <c r="T50" s="11">
        <f>'STATE SJ 2013 Scoring'!T81</f>
        <v>0</v>
      </c>
      <c r="U50" s="11">
        <f>'STATE SJ 2013 Scoring'!U81</f>
        <v>0</v>
      </c>
      <c r="V50" s="11" t="e">
        <f>'STATE SJ 2013 Scoring'!V81</f>
        <v>#REF!</v>
      </c>
      <c r="W50" s="337" t="e">
        <f>'STATE SJ 2013 Scoring'!W81</f>
        <v>#REF!</v>
      </c>
      <c r="X50" s="337">
        <v>67</v>
      </c>
      <c r="Y50" s="337">
        <v>4</v>
      </c>
      <c r="Z50" s="74">
        <f>'STATE SJ 2013 Scoring'!Z81</f>
        <v>0</v>
      </c>
    </row>
    <row r="51" spans="1:28" ht="20.25" customHeight="1" x14ac:dyDescent="0.25">
      <c r="A51" t="s">
        <v>462</v>
      </c>
      <c r="C51" s="63"/>
      <c r="D51" s="356" t="s">
        <v>390</v>
      </c>
      <c r="E51" s="356" t="s">
        <v>411</v>
      </c>
      <c r="F51" s="356" t="s">
        <v>412</v>
      </c>
      <c r="G51" s="11">
        <f>'STATE SJ 2013 Scoring'!G83</f>
        <v>0</v>
      </c>
      <c r="H51" s="11">
        <f>'STATE SJ 2013 Scoring'!H83</f>
        <v>0</v>
      </c>
      <c r="I51" s="11">
        <f>'STATE SJ 2013 Scoring'!I83</f>
        <v>0</v>
      </c>
      <c r="J51" s="11">
        <f>'STATE SJ 2013 Scoring'!J83</f>
        <v>0</v>
      </c>
      <c r="K51" s="11">
        <f>'STATE SJ 2013 Scoring'!K83</f>
        <v>0</v>
      </c>
      <c r="L51" s="11" t="e">
        <f>'STATE SJ 2013 Scoring'!L83</f>
        <v>#REF!</v>
      </c>
      <c r="M51" s="11">
        <f>'STATE SJ 2013 Scoring'!M83</f>
        <v>0</v>
      </c>
      <c r="N51" s="11">
        <f>'STATE SJ 2013 Scoring'!N83</f>
        <v>0</v>
      </c>
      <c r="O51" s="11">
        <f>'STATE SJ 2013 Scoring'!O83</f>
        <v>0</v>
      </c>
      <c r="P51" s="11">
        <f>'STATE SJ 2013 Scoring'!P83</f>
        <v>0</v>
      </c>
      <c r="Q51" s="11">
        <f>'STATE SJ 2013 Scoring'!Q83</f>
        <v>0</v>
      </c>
      <c r="R51" s="11" t="e">
        <f>'STATE SJ 2013 Scoring'!R83</f>
        <v>#REF!</v>
      </c>
      <c r="S51" s="11">
        <f>'STATE SJ 2013 Scoring'!S83</f>
        <v>0</v>
      </c>
      <c r="T51" s="11">
        <f>'STATE SJ 2013 Scoring'!T83</f>
        <v>0</v>
      </c>
      <c r="U51" s="11">
        <f>'STATE SJ 2013 Scoring'!U83</f>
        <v>0</v>
      </c>
      <c r="V51" s="11" t="e">
        <f>'STATE SJ 2013 Scoring'!V83</f>
        <v>#REF!</v>
      </c>
      <c r="W51" s="337" t="e">
        <f>'STATE SJ 2013 Scoring'!W83</f>
        <v>#REF!</v>
      </c>
      <c r="X51" s="337">
        <v>46</v>
      </c>
      <c r="Y51" s="337">
        <v>5</v>
      </c>
      <c r="Z51" s="74">
        <f>'STATE SJ 2013 Scoring'!Z83</f>
        <v>0</v>
      </c>
    </row>
    <row r="52" spans="1:28" ht="20.25" customHeight="1" x14ac:dyDescent="0.25">
      <c r="A52" t="s">
        <v>462</v>
      </c>
      <c r="C52" s="40"/>
      <c r="D52" s="356" t="s">
        <v>390</v>
      </c>
      <c r="E52" s="356" t="s">
        <v>413</v>
      </c>
      <c r="F52" s="356" t="s">
        <v>414</v>
      </c>
      <c r="G52" s="11">
        <f>'STATE SJ 2013 Scoring'!G111</f>
        <v>0</v>
      </c>
      <c r="H52" s="11">
        <f>'STATE SJ 2013 Scoring'!H111</f>
        <v>0</v>
      </c>
      <c r="I52" s="11">
        <f>'STATE SJ 2013 Scoring'!I111</f>
        <v>0</v>
      </c>
      <c r="J52" s="11">
        <f>'STATE SJ 2013 Scoring'!J111</f>
        <v>0</v>
      </c>
      <c r="K52" s="11">
        <f>'STATE SJ 2013 Scoring'!K111</f>
        <v>0</v>
      </c>
      <c r="L52" s="11" t="e">
        <f>'STATE SJ 2013 Scoring'!L111</f>
        <v>#REF!</v>
      </c>
      <c r="M52" s="11">
        <f>'STATE SJ 2013 Scoring'!M111</f>
        <v>0</v>
      </c>
      <c r="N52" s="11">
        <f>'STATE SJ 2013 Scoring'!N111</f>
        <v>0</v>
      </c>
      <c r="O52" s="11">
        <f>'STATE SJ 2013 Scoring'!O111</f>
        <v>0</v>
      </c>
      <c r="P52" s="11">
        <f>'STATE SJ 2013 Scoring'!P111</f>
        <v>0</v>
      </c>
      <c r="Q52" s="11">
        <f>'STATE SJ 2013 Scoring'!Q111</f>
        <v>0</v>
      </c>
      <c r="R52" s="11" t="e">
        <f>'STATE SJ 2013 Scoring'!R111</f>
        <v>#REF!</v>
      </c>
      <c r="S52" s="11">
        <f>'STATE SJ 2013 Scoring'!S111</f>
        <v>0</v>
      </c>
      <c r="T52" s="11">
        <f>'STATE SJ 2013 Scoring'!T111</f>
        <v>0</v>
      </c>
      <c r="U52" s="11">
        <f>'STATE SJ 2013 Scoring'!U111</f>
        <v>0</v>
      </c>
      <c r="V52" s="11" t="e">
        <f>'STATE SJ 2013 Scoring'!V111</f>
        <v>#REF!</v>
      </c>
      <c r="W52" s="337" t="e">
        <f>'STATE SJ 2013 Scoring'!W111</f>
        <v>#REF!</v>
      </c>
      <c r="X52" s="337">
        <v>78</v>
      </c>
      <c r="Y52" s="337">
        <v>1</v>
      </c>
      <c r="Z52" s="329">
        <f>'STATE SJ 2013 Scoring'!Z111</f>
        <v>0</v>
      </c>
      <c r="AB52">
        <v>78</v>
      </c>
    </row>
    <row r="53" spans="1:28" s="43" customFormat="1" ht="20.25" customHeight="1" x14ac:dyDescent="0.25">
      <c r="A53" s="43" t="s">
        <v>463</v>
      </c>
      <c r="C53" s="72"/>
      <c r="D53" s="356" t="s">
        <v>390</v>
      </c>
      <c r="E53" s="356" t="s">
        <v>199</v>
      </c>
      <c r="F53" s="356" t="s">
        <v>434</v>
      </c>
      <c r="G53" s="285"/>
      <c r="H53" s="285"/>
      <c r="I53" s="285"/>
      <c r="J53" s="285"/>
      <c r="K53" s="285"/>
      <c r="L53" s="285"/>
      <c r="M53" s="285"/>
      <c r="N53" s="285"/>
      <c r="O53" s="285"/>
      <c r="P53" s="285"/>
      <c r="Q53" s="285"/>
      <c r="R53" s="285"/>
      <c r="S53" s="285"/>
      <c r="T53" s="285"/>
      <c r="U53" s="285"/>
      <c r="V53" s="285"/>
      <c r="W53" s="268"/>
      <c r="X53" s="268">
        <v>75</v>
      </c>
      <c r="Y53" s="268">
        <v>3</v>
      </c>
      <c r="Z53" s="285"/>
      <c r="AB53" s="43">
        <v>75</v>
      </c>
    </row>
    <row r="54" spans="1:28" s="43" customFormat="1" ht="51" customHeight="1" x14ac:dyDescent="0.25">
      <c r="C54" s="72"/>
      <c r="D54" s="72"/>
      <c r="E54" s="72"/>
      <c r="F54" s="66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68"/>
      <c r="X54" s="268"/>
      <c r="Y54" s="268"/>
      <c r="Z54" s="285"/>
    </row>
    <row r="55" spans="1:28" ht="20.25" customHeight="1" x14ac:dyDescent="0.25">
      <c r="A55">
        <v>7</v>
      </c>
      <c r="B55" t="s">
        <v>37</v>
      </c>
      <c r="C55" s="63">
        <v>4462</v>
      </c>
      <c r="D55" s="63" t="s">
        <v>94</v>
      </c>
      <c r="E55" s="63" t="s">
        <v>95</v>
      </c>
      <c r="F55" s="58" t="s">
        <v>338</v>
      </c>
      <c r="G55" s="11">
        <f>'STATE SJ 2013 Scoring'!G85</f>
        <v>0</v>
      </c>
      <c r="H55" s="11">
        <f>'STATE SJ 2013 Scoring'!H85</f>
        <v>0</v>
      </c>
      <c r="I55" s="11">
        <f>'STATE SJ 2013 Scoring'!I85</f>
        <v>0</v>
      </c>
      <c r="J55" s="11">
        <f>'STATE SJ 2013 Scoring'!J85</f>
        <v>0</v>
      </c>
      <c r="K55" s="11">
        <f>'STATE SJ 2013 Scoring'!K85</f>
        <v>0</v>
      </c>
      <c r="L55" s="11" t="e">
        <f>'STATE SJ 2013 Scoring'!L85</f>
        <v>#REF!</v>
      </c>
      <c r="M55" s="11">
        <f>'STATE SJ 2013 Scoring'!M85</f>
        <v>0</v>
      </c>
      <c r="N55" s="11">
        <f>'STATE SJ 2013 Scoring'!N85</f>
        <v>0</v>
      </c>
      <c r="O55" s="11">
        <f>'STATE SJ 2013 Scoring'!O85</f>
        <v>0</v>
      </c>
      <c r="P55" s="11">
        <f>'STATE SJ 2013 Scoring'!P85</f>
        <v>0</v>
      </c>
      <c r="Q55" s="11">
        <f>'STATE SJ 2013 Scoring'!Q85</f>
        <v>0</v>
      </c>
      <c r="R55" s="11" t="e">
        <f>'STATE SJ 2013 Scoring'!R85</f>
        <v>#REF!</v>
      </c>
      <c r="S55" s="11">
        <f>'STATE SJ 2013 Scoring'!S85</f>
        <v>0</v>
      </c>
      <c r="T55" s="11">
        <f>'STATE SJ 2013 Scoring'!T85</f>
        <v>0</v>
      </c>
      <c r="U55" s="11">
        <f>'STATE SJ 2013 Scoring'!U85</f>
        <v>0</v>
      </c>
      <c r="V55" s="11" t="e">
        <f>'STATE SJ 2013 Scoring'!V85</f>
        <v>#REF!</v>
      </c>
      <c r="W55" s="337" t="e">
        <f>'STATE SJ 2013 Scoring'!W85</f>
        <v>#REF!</v>
      </c>
      <c r="X55" s="337">
        <f>'STATE SJ 2013 Scoring'!X85</f>
        <v>0</v>
      </c>
      <c r="Y55" s="337" t="e">
        <f>'STATE SJ 2013 Scoring'!Y85</f>
        <v>#REF!</v>
      </c>
      <c r="Z55" s="244">
        <f>'STATE SJ 2013 Scoring'!Z85</f>
        <v>0</v>
      </c>
    </row>
    <row r="56" spans="1:28" ht="15.75" customHeight="1" x14ac:dyDescent="0.25">
      <c r="A56">
        <v>10</v>
      </c>
      <c r="B56" t="s">
        <v>37</v>
      </c>
      <c r="C56" s="63">
        <v>4756</v>
      </c>
      <c r="D56" s="63" t="s">
        <v>90</v>
      </c>
      <c r="E56" s="63" t="s">
        <v>91</v>
      </c>
      <c r="F56" s="57" t="s">
        <v>338</v>
      </c>
      <c r="G56" s="11">
        <f>'STATE SJ 2013 Scoring'!G88</f>
        <v>0</v>
      </c>
      <c r="H56" s="11">
        <f>'STATE SJ 2013 Scoring'!H88</f>
        <v>0</v>
      </c>
      <c r="I56" s="11">
        <f>'STATE SJ 2013 Scoring'!I88</f>
        <v>0</v>
      </c>
      <c r="J56" s="11">
        <f>'STATE SJ 2013 Scoring'!J88</f>
        <v>0</v>
      </c>
      <c r="K56" s="11">
        <f>'STATE SJ 2013 Scoring'!K88</f>
        <v>0</v>
      </c>
      <c r="L56" s="11" t="e">
        <f>'STATE SJ 2013 Scoring'!L88</f>
        <v>#REF!</v>
      </c>
      <c r="M56" s="11">
        <f>'STATE SJ 2013 Scoring'!M88</f>
        <v>0</v>
      </c>
      <c r="N56" s="11">
        <f>'STATE SJ 2013 Scoring'!N88</f>
        <v>0</v>
      </c>
      <c r="O56" s="11">
        <f>'STATE SJ 2013 Scoring'!O88</f>
        <v>0</v>
      </c>
      <c r="P56" s="11">
        <f>'STATE SJ 2013 Scoring'!P88</f>
        <v>0</v>
      </c>
      <c r="Q56" s="11">
        <f>'STATE SJ 2013 Scoring'!Q88</f>
        <v>0</v>
      </c>
      <c r="R56" s="11" t="e">
        <f>'STATE SJ 2013 Scoring'!R88</f>
        <v>#REF!</v>
      </c>
      <c r="S56" s="11">
        <f>'STATE SJ 2013 Scoring'!S88</f>
        <v>0</v>
      </c>
      <c r="T56" s="11">
        <f>'STATE SJ 2013 Scoring'!T88</f>
        <v>0</v>
      </c>
      <c r="U56" s="11">
        <f>'STATE SJ 2013 Scoring'!U88</f>
        <v>0</v>
      </c>
      <c r="V56" s="11" t="e">
        <f>'STATE SJ 2013 Scoring'!V88</f>
        <v>#REF!</v>
      </c>
      <c r="W56" s="337" t="e">
        <f>'STATE SJ 2013 Scoring'!W88</f>
        <v>#REF!</v>
      </c>
      <c r="X56" s="337">
        <f>'STATE SJ 2013 Scoring'!X88</f>
        <v>0</v>
      </c>
      <c r="Y56" s="337" t="e">
        <f>'STATE SJ 2013 Scoring'!Y88</f>
        <v>#REF!</v>
      </c>
      <c r="Z56" s="74">
        <f>'STATE SJ 2013 Scoring'!Z88</f>
        <v>0</v>
      </c>
    </row>
    <row r="57" spans="1:28" ht="20.25" customHeight="1" x14ac:dyDescent="0.25">
      <c r="A57">
        <v>15</v>
      </c>
      <c r="B57" t="s">
        <v>37</v>
      </c>
      <c r="C57" s="63">
        <v>5045</v>
      </c>
      <c r="D57" s="63" t="s">
        <v>99</v>
      </c>
      <c r="E57" s="63" t="s">
        <v>100</v>
      </c>
      <c r="F57" s="58" t="s">
        <v>338</v>
      </c>
      <c r="G57" s="11">
        <f>'STATE SJ 2013 Scoring'!G93</f>
        <v>0</v>
      </c>
      <c r="H57" s="11">
        <f>'STATE SJ 2013 Scoring'!H93</f>
        <v>0</v>
      </c>
      <c r="I57" s="11">
        <f>'STATE SJ 2013 Scoring'!I93</f>
        <v>0</v>
      </c>
      <c r="J57" s="11">
        <f>'STATE SJ 2013 Scoring'!J93</f>
        <v>0</v>
      </c>
      <c r="K57" s="11">
        <f>'STATE SJ 2013 Scoring'!K93</f>
        <v>0</v>
      </c>
      <c r="L57" s="11" t="e">
        <f>'STATE SJ 2013 Scoring'!L93</f>
        <v>#REF!</v>
      </c>
      <c r="M57" s="11">
        <f>'STATE SJ 2013 Scoring'!M93</f>
        <v>0</v>
      </c>
      <c r="N57" s="11">
        <f>'STATE SJ 2013 Scoring'!N93</f>
        <v>0</v>
      </c>
      <c r="O57" s="11">
        <f>'STATE SJ 2013 Scoring'!O93</f>
        <v>0</v>
      </c>
      <c r="P57" s="11">
        <f>'STATE SJ 2013 Scoring'!P93</f>
        <v>0</v>
      </c>
      <c r="Q57" s="11">
        <f>'STATE SJ 2013 Scoring'!Q93</f>
        <v>0</v>
      </c>
      <c r="R57" s="11" t="e">
        <f>'STATE SJ 2013 Scoring'!R93</f>
        <v>#REF!</v>
      </c>
      <c r="S57" s="11">
        <f>'STATE SJ 2013 Scoring'!S93</f>
        <v>0</v>
      </c>
      <c r="T57" s="11">
        <f>'STATE SJ 2013 Scoring'!T93</f>
        <v>0</v>
      </c>
      <c r="U57" s="11">
        <f>'STATE SJ 2013 Scoring'!U93</f>
        <v>0</v>
      </c>
      <c r="V57" s="11" t="e">
        <f>'STATE SJ 2013 Scoring'!V93</f>
        <v>#REF!</v>
      </c>
      <c r="W57" s="337" t="e">
        <f>'STATE SJ 2013 Scoring'!W93</f>
        <v>#REF!</v>
      </c>
      <c r="X57" s="337">
        <f>'STATE SJ 2013 Scoring'!X93</f>
        <v>0</v>
      </c>
      <c r="Y57" s="337" t="e">
        <f>'STATE SJ 2013 Scoring'!Y93</f>
        <v>#REF!</v>
      </c>
      <c r="Z57" s="74">
        <f>'STATE SJ 2013 Scoring'!Z93</f>
        <v>0</v>
      </c>
    </row>
    <row r="58" spans="1:28" ht="20.25" customHeight="1" x14ac:dyDescent="0.25">
      <c r="A58">
        <v>21</v>
      </c>
      <c r="B58" t="s">
        <v>37</v>
      </c>
      <c r="C58" s="63">
        <v>3523</v>
      </c>
      <c r="D58" s="63" t="s">
        <v>97</v>
      </c>
      <c r="E58" s="63" t="s">
        <v>98</v>
      </c>
      <c r="F58" s="58" t="s">
        <v>338</v>
      </c>
      <c r="G58" s="11">
        <f>'STATE SJ 2013 Scoring'!G99</f>
        <v>0</v>
      </c>
      <c r="H58" s="11">
        <f>'STATE SJ 2013 Scoring'!H99</f>
        <v>0</v>
      </c>
      <c r="I58" s="11">
        <f>'STATE SJ 2013 Scoring'!I99</f>
        <v>0</v>
      </c>
      <c r="J58" s="11">
        <f>'STATE SJ 2013 Scoring'!J99</f>
        <v>0</v>
      </c>
      <c r="K58" s="11">
        <f>'STATE SJ 2013 Scoring'!K99</f>
        <v>0</v>
      </c>
      <c r="L58" s="11" t="e">
        <f>'STATE SJ 2013 Scoring'!L99</f>
        <v>#REF!</v>
      </c>
      <c r="M58" s="11">
        <f>'STATE SJ 2013 Scoring'!M99</f>
        <v>0</v>
      </c>
      <c r="N58" s="11">
        <f>'STATE SJ 2013 Scoring'!N99</f>
        <v>0</v>
      </c>
      <c r="O58" s="11">
        <f>'STATE SJ 2013 Scoring'!O99</f>
        <v>0</v>
      </c>
      <c r="P58" s="11">
        <f>'STATE SJ 2013 Scoring'!P99</f>
        <v>0</v>
      </c>
      <c r="Q58" s="11">
        <f>'STATE SJ 2013 Scoring'!Q99</f>
        <v>0</v>
      </c>
      <c r="R58" s="11" t="e">
        <f>'STATE SJ 2013 Scoring'!R99</f>
        <v>#REF!</v>
      </c>
      <c r="S58" s="11">
        <f>'STATE SJ 2013 Scoring'!S99</f>
        <v>0</v>
      </c>
      <c r="T58" s="11">
        <f>'STATE SJ 2013 Scoring'!T99</f>
        <v>0</v>
      </c>
      <c r="U58" s="11">
        <f>'STATE SJ 2013 Scoring'!U99</f>
        <v>0</v>
      </c>
      <c r="V58" s="11" t="e">
        <f>'STATE SJ 2013 Scoring'!V99</f>
        <v>#REF!</v>
      </c>
      <c r="W58" s="337" t="e">
        <f>'STATE SJ 2013 Scoring'!W99</f>
        <v>#REF!</v>
      </c>
      <c r="X58" s="337">
        <f>'STATE SJ 2013 Scoring'!X99</f>
        <v>0</v>
      </c>
      <c r="Y58" s="337" t="e">
        <f>'STATE SJ 2013 Scoring'!Y99</f>
        <v>#REF!</v>
      </c>
      <c r="Z58" s="74">
        <f>'STATE SJ 2013 Scoring'!Z99</f>
        <v>0</v>
      </c>
    </row>
    <row r="59" spans="1:28" ht="20.25" customHeight="1" x14ac:dyDescent="0.25">
      <c r="A59">
        <v>18</v>
      </c>
      <c r="B59" t="s">
        <v>32</v>
      </c>
      <c r="C59" s="56">
        <v>5481</v>
      </c>
      <c r="D59" s="56" t="s">
        <v>74</v>
      </c>
      <c r="E59" s="56" t="s">
        <v>75</v>
      </c>
      <c r="F59" s="56" t="s">
        <v>152</v>
      </c>
      <c r="G59" s="11">
        <f>'STATE SJ 2013 Scoring'!G70</f>
        <v>0</v>
      </c>
      <c r="H59" s="11">
        <f>'STATE SJ 2013 Scoring'!H70</f>
        <v>0</v>
      </c>
      <c r="I59" s="11">
        <f>'STATE SJ 2013 Scoring'!I70</f>
        <v>0</v>
      </c>
      <c r="J59" s="11">
        <f>'STATE SJ 2013 Scoring'!J70</f>
        <v>0</v>
      </c>
      <c r="K59" s="11">
        <f>'STATE SJ 2013 Scoring'!K70</f>
        <v>0</v>
      </c>
      <c r="L59" s="11" t="e">
        <f>'STATE SJ 2013 Scoring'!L70</f>
        <v>#REF!</v>
      </c>
      <c r="M59" s="11">
        <f>'STATE SJ 2013 Scoring'!M70</f>
        <v>0</v>
      </c>
      <c r="N59" s="11">
        <f>'STATE SJ 2013 Scoring'!N70</f>
        <v>0</v>
      </c>
      <c r="O59" s="11">
        <f>'STATE SJ 2013 Scoring'!O70</f>
        <v>0</v>
      </c>
      <c r="P59" s="11">
        <f>'STATE SJ 2013 Scoring'!P70</f>
        <v>0</v>
      </c>
      <c r="Q59" s="11">
        <f>'STATE SJ 2013 Scoring'!Q70</f>
        <v>0</v>
      </c>
      <c r="R59" s="11" t="e">
        <f>'STATE SJ 2013 Scoring'!R70</f>
        <v>#REF!</v>
      </c>
      <c r="S59" s="11">
        <f>'STATE SJ 2013 Scoring'!S70</f>
        <v>0</v>
      </c>
      <c r="T59" s="11">
        <f>'STATE SJ 2013 Scoring'!T70</f>
        <v>0</v>
      </c>
      <c r="U59" s="11">
        <f>'STATE SJ 2013 Scoring'!U70</f>
        <v>0</v>
      </c>
      <c r="V59" s="11" t="e">
        <f>'STATE SJ 2013 Scoring'!V70</f>
        <v>#REF!</v>
      </c>
      <c r="W59" s="337" t="e">
        <f>'STATE SJ 2013 Scoring'!W70</f>
        <v>#REF!</v>
      </c>
      <c r="X59" s="337">
        <f>'STATE SJ 2013 Scoring'!X70</f>
        <v>0</v>
      </c>
      <c r="Y59" s="337" t="e">
        <f>'STATE SJ 2013 Scoring'!Y70</f>
        <v>#REF!</v>
      </c>
      <c r="Z59" s="74">
        <f>'STATE SJ 2013 Scoring'!Z70</f>
        <v>0</v>
      </c>
    </row>
    <row r="60" spans="1:28" ht="20.25" customHeight="1" x14ac:dyDescent="0.25">
      <c r="A60">
        <v>10</v>
      </c>
      <c r="B60" t="s">
        <v>33</v>
      </c>
      <c r="C60" s="40">
        <v>5107</v>
      </c>
      <c r="D60" s="40" t="s">
        <v>94</v>
      </c>
      <c r="E60" s="40" t="s">
        <v>124</v>
      </c>
      <c r="F60" s="57" t="s">
        <v>152</v>
      </c>
      <c r="G60" s="11">
        <f>'STATE SJ 2013 Scoring'!G117</f>
        <v>0</v>
      </c>
      <c r="H60" s="11">
        <f>'STATE SJ 2013 Scoring'!H117</f>
        <v>0</v>
      </c>
      <c r="I60" s="11">
        <f>'STATE SJ 2013 Scoring'!I117</f>
        <v>0</v>
      </c>
      <c r="J60" s="11">
        <f>'STATE SJ 2013 Scoring'!J117</f>
        <v>0</v>
      </c>
      <c r="K60" s="11">
        <f>'STATE SJ 2013 Scoring'!K117</f>
        <v>0</v>
      </c>
      <c r="L60" s="11" t="e">
        <f>'STATE SJ 2013 Scoring'!L117</f>
        <v>#REF!</v>
      </c>
      <c r="M60" s="11">
        <f>'STATE SJ 2013 Scoring'!M117</f>
        <v>0</v>
      </c>
      <c r="N60" s="11">
        <f>'STATE SJ 2013 Scoring'!N117</f>
        <v>0</v>
      </c>
      <c r="O60" s="11">
        <f>'STATE SJ 2013 Scoring'!O117</f>
        <v>0</v>
      </c>
      <c r="P60" s="11">
        <f>'STATE SJ 2013 Scoring'!P117</f>
        <v>0</v>
      </c>
      <c r="Q60" s="11">
        <f>'STATE SJ 2013 Scoring'!Q117</f>
        <v>0</v>
      </c>
      <c r="R60" s="11" t="e">
        <f>'STATE SJ 2013 Scoring'!R117</f>
        <v>#REF!</v>
      </c>
      <c r="S60" s="11">
        <f>'STATE SJ 2013 Scoring'!S117</f>
        <v>0</v>
      </c>
      <c r="T60" s="11">
        <f>'STATE SJ 2013 Scoring'!T117</f>
        <v>0</v>
      </c>
      <c r="U60" s="11">
        <f>'STATE SJ 2013 Scoring'!U117</f>
        <v>0</v>
      </c>
      <c r="V60" s="11" t="e">
        <f>'STATE SJ 2013 Scoring'!V117</f>
        <v>#REF!</v>
      </c>
      <c r="W60" s="337" t="e">
        <f>'STATE SJ 2013 Scoring'!W117</f>
        <v>#REF!</v>
      </c>
      <c r="X60" s="337">
        <f>'STATE SJ 2013 Scoring'!X117</f>
        <v>0</v>
      </c>
      <c r="Y60" s="337" t="e">
        <f>'STATE SJ 2013 Scoring'!Y117</f>
        <v>#REF!</v>
      </c>
      <c r="Z60" s="74">
        <f>'STATE SJ 2013 Scoring'!Z117</f>
        <v>0</v>
      </c>
    </row>
    <row r="61" spans="1:28" ht="20.25" customHeight="1" x14ac:dyDescent="0.25">
      <c r="A61">
        <v>13</v>
      </c>
      <c r="B61" t="s">
        <v>33</v>
      </c>
      <c r="C61" s="40">
        <v>5161</v>
      </c>
      <c r="D61" s="40" t="s">
        <v>113</v>
      </c>
      <c r="E61" s="40" t="s">
        <v>114</v>
      </c>
      <c r="F61" s="58" t="s">
        <v>152</v>
      </c>
      <c r="G61" s="11">
        <f>'STATE SJ 2013 Scoring'!G120</f>
        <v>0</v>
      </c>
      <c r="H61" s="11">
        <f>'STATE SJ 2013 Scoring'!H120</f>
        <v>0</v>
      </c>
      <c r="I61" s="11">
        <f>'STATE SJ 2013 Scoring'!I120</f>
        <v>0</v>
      </c>
      <c r="J61" s="11">
        <f>'STATE SJ 2013 Scoring'!J120</f>
        <v>0</v>
      </c>
      <c r="K61" s="11">
        <f>'STATE SJ 2013 Scoring'!K120</f>
        <v>0</v>
      </c>
      <c r="L61" s="11" t="e">
        <f>'STATE SJ 2013 Scoring'!L120</f>
        <v>#REF!</v>
      </c>
      <c r="M61" s="11">
        <f>'STATE SJ 2013 Scoring'!M120</f>
        <v>0</v>
      </c>
      <c r="N61" s="11">
        <f>'STATE SJ 2013 Scoring'!N120</f>
        <v>0</v>
      </c>
      <c r="O61" s="11">
        <f>'STATE SJ 2013 Scoring'!O120</f>
        <v>0</v>
      </c>
      <c r="P61" s="11">
        <f>'STATE SJ 2013 Scoring'!P120</f>
        <v>0</v>
      </c>
      <c r="Q61" s="11">
        <f>'STATE SJ 2013 Scoring'!Q120</f>
        <v>0</v>
      </c>
      <c r="R61" s="11" t="e">
        <f>'STATE SJ 2013 Scoring'!R120</f>
        <v>#REF!</v>
      </c>
      <c r="S61" s="11">
        <f>'STATE SJ 2013 Scoring'!S120</f>
        <v>0</v>
      </c>
      <c r="T61" s="11">
        <f>'STATE SJ 2013 Scoring'!T120</f>
        <v>0</v>
      </c>
      <c r="U61" s="11">
        <f>'STATE SJ 2013 Scoring'!U120</f>
        <v>0</v>
      </c>
      <c r="V61" s="11" t="e">
        <f>'STATE SJ 2013 Scoring'!V120</f>
        <v>#REF!</v>
      </c>
      <c r="W61" s="337" t="e">
        <f>'STATE SJ 2013 Scoring'!W120</f>
        <v>#REF!</v>
      </c>
      <c r="X61" s="337">
        <f>'STATE SJ 2013 Scoring'!X120</f>
        <v>0</v>
      </c>
      <c r="Y61" s="337" t="e">
        <f>'STATE SJ 2013 Scoring'!Y120</f>
        <v>#REF!</v>
      </c>
      <c r="Z61" s="74">
        <f>'STATE SJ 2013 Scoring'!Z120</f>
        <v>0</v>
      </c>
    </row>
    <row r="62" spans="1:28" ht="16.5" customHeight="1" x14ac:dyDescent="0.25">
      <c r="A62">
        <v>22</v>
      </c>
      <c r="B62" t="s">
        <v>33</v>
      </c>
      <c r="C62" s="40">
        <v>5289</v>
      </c>
      <c r="D62" s="56" t="s">
        <v>134</v>
      </c>
      <c r="E62" s="40" t="s">
        <v>254</v>
      </c>
      <c r="F62" s="58" t="s">
        <v>152</v>
      </c>
      <c r="G62" s="11">
        <f>'STATE SJ 2013 Scoring'!G129</f>
        <v>0</v>
      </c>
      <c r="H62" s="11">
        <f>'STATE SJ 2013 Scoring'!H129</f>
        <v>0</v>
      </c>
      <c r="I62" s="11">
        <f>'STATE SJ 2013 Scoring'!I129</f>
        <v>0</v>
      </c>
      <c r="J62" s="11">
        <f>'STATE SJ 2013 Scoring'!J129</f>
        <v>0</v>
      </c>
      <c r="K62" s="11">
        <f>'STATE SJ 2013 Scoring'!K129</f>
        <v>0</v>
      </c>
      <c r="L62" s="11" t="e">
        <f>'STATE SJ 2013 Scoring'!L129</f>
        <v>#REF!</v>
      </c>
      <c r="M62" s="11">
        <f>'STATE SJ 2013 Scoring'!M129</f>
        <v>0</v>
      </c>
      <c r="N62" s="11">
        <f>'STATE SJ 2013 Scoring'!N129</f>
        <v>0</v>
      </c>
      <c r="O62" s="11">
        <f>'STATE SJ 2013 Scoring'!O129</f>
        <v>0</v>
      </c>
      <c r="P62" s="11">
        <f>'STATE SJ 2013 Scoring'!P129</f>
        <v>0</v>
      </c>
      <c r="Q62" s="11">
        <f>'STATE SJ 2013 Scoring'!Q129</f>
        <v>0</v>
      </c>
      <c r="R62" s="11" t="e">
        <f>'STATE SJ 2013 Scoring'!R129</f>
        <v>#REF!</v>
      </c>
      <c r="S62" s="11">
        <f>'STATE SJ 2013 Scoring'!S129</f>
        <v>0</v>
      </c>
      <c r="T62" s="11">
        <f>'STATE SJ 2013 Scoring'!T129</f>
        <v>0</v>
      </c>
      <c r="U62" s="11">
        <f>'STATE SJ 2013 Scoring'!U129</f>
        <v>0</v>
      </c>
      <c r="V62" s="11" t="e">
        <f>'STATE SJ 2013 Scoring'!V129</f>
        <v>#REF!</v>
      </c>
      <c r="W62" s="337" t="e">
        <f>'STATE SJ 2013 Scoring'!W129</f>
        <v>#REF!</v>
      </c>
      <c r="X62" s="337">
        <f>'STATE SJ 2013 Scoring'!X129</f>
        <v>0</v>
      </c>
      <c r="Y62" s="337" t="e">
        <f>'STATE SJ 2013 Scoring'!Y129</f>
        <v>#REF!</v>
      </c>
      <c r="Z62" s="74">
        <f>'STATE SJ 2013 Scoring'!Z129</f>
        <v>0</v>
      </c>
    </row>
    <row r="63" spans="1:28" ht="20.25" customHeight="1" x14ac:dyDescent="0.25">
      <c r="A63">
        <v>32</v>
      </c>
      <c r="B63" t="s">
        <v>33</v>
      </c>
      <c r="C63" s="40">
        <v>4169</v>
      </c>
      <c r="D63" s="40" t="s">
        <v>266</v>
      </c>
      <c r="E63" s="40" t="s">
        <v>125</v>
      </c>
      <c r="F63" s="58" t="s">
        <v>152</v>
      </c>
      <c r="G63" s="11">
        <f>'STATE SJ 2013 Scoring'!G139</f>
        <v>0</v>
      </c>
      <c r="H63" s="11">
        <f>'STATE SJ 2013 Scoring'!H139</f>
        <v>0</v>
      </c>
      <c r="I63" s="11">
        <f>'STATE SJ 2013 Scoring'!I139</f>
        <v>0</v>
      </c>
      <c r="J63" s="11">
        <f>'STATE SJ 2013 Scoring'!J139</f>
        <v>0</v>
      </c>
      <c r="K63" s="11">
        <f>'STATE SJ 2013 Scoring'!K139</f>
        <v>0</v>
      </c>
      <c r="L63" s="11" t="e">
        <f>'STATE SJ 2013 Scoring'!L139</f>
        <v>#REF!</v>
      </c>
      <c r="M63" s="11">
        <f>'STATE SJ 2013 Scoring'!M139</f>
        <v>0</v>
      </c>
      <c r="N63" s="11">
        <f>'STATE SJ 2013 Scoring'!N139</f>
        <v>0</v>
      </c>
      <c r="O63" s="11">
        <f>'STATE SJ 2013 Scoring'!O139</f>
        <v>0</v>
      </c>
      <c r="P63" s="11">
        <f>'STATE SJ 2013 Scoring'!P139</f>
        <v>0</v>
      </c>
      <c r="Q63" s="11">
        <f>'STATE SJ 2013 Scoring'!Q139</f>
        <v>0</v>
      </c>
      <c r="R63" s="11" t="e">
        <f>'STATE SJ 2013 Scoring'!R139</f>
        <v>#REF!</v>
      </c>
      <c r="S63" s="11">
        <f>'STATE SJ 2013 Scoring'!S139</f>
        <v>0</v>
      </c>
      <c r="T63" s="11">
        <f>'STATE SJ 2013 Scoring'!T139</f>
        <v>0</v>
      </c>
      <c r="U63" s="11">
        <f>'STATE SJ 2013 Scoring'!U139</f>
        <v>0</v>
      </c>
      <c r="V63" s="11" t="e">
        <f>'STATE SJ 2013 Scoring'!V139</f>
        <v>#REF!</v>
      </c>
      <c r="W63" s="337" t="e">
        <f>'STATE SJ 2013 Scoring'!W139</f>
        <v>#REF!</v>
      </c>
      <c r="X63" s="337">
        <f>'STATE SJ 2013 Scoring'!X139</f>
        <v>0</v>
      </c>
      <c r="Y63" s="337" t="e">
        <f>'STATE SJ 2013 Scoring'!Y139</f>
        <v>#REF!</v>
      </c>
      <c r="Z63" s="74">
        <f>'STATE SJ 2013 Scoring'!Z139</f>
        <v>0</v>
      </c>
    </row>
    <row r="64" spans="1:28" ht="16.5" customHeight="1" x14ac:dyDescent="0.25">
      <c r="A64">
        <v>34</v>
      </c>
      <c r="B64" t="s">
        <v>33</v>
      </c>
      <c r="C64" s="64"/>
      <c r="D64" s="59" t="s">
        <v>269</v>
      </c>
      <c r="E64" s="59" t="s">
        <v>139</v>
      </c>
      <c r="F64" s="58" t="s">
        <v>152</v>
      </c>
      <c r="G64" s="11">
        <f>'STATE SJ 2013 Scoring'!G141</f>
        <v>0</v>
      </c>
      <c r="H64" s="11">
        <f>'STATE SJ 2013 Scoring'!H141</f>
        <v>0</v>
      </c>
      <c r="I64" s="11">
        <f>'STATE SJ 2013 Scoring'!I141</f>
        <v>0</v>
      </c>
      <c r="J64" s="11">
        <f>'STATE SJ 2013 Scoring'!J141</f>
        <v>0</v>
      </c>
      <c r="K64" s="11">
        <f>'STATE SJ 2013 Scoring'!K141</f>
        <v>0</v>
      </c>
      <c r="L64" s="11" t="e">
        <f>'STATE SJ 2013 Scoring'!L141</f>
        <v>#REF!</v>
      </c>
      <c r="M64" s="11">
        <f>'STATE SJ 2013 Scoring'!M141</f>
        <v>0</v>
      </c>
      <c r="N64" s="11">
        <f>'STATE SJ 2013 Scoring'!N141</f>
        <v>0</v>
      </c>
      <c r="O64" s="11">
        <f>'STATE SJ 2013 Scoring'!O141</f>
        <v>0</v>
      </c>
      <c r="P64" s="11">
        <f>'STATE SJ 2013 Scoring'!P141</f>
        <v>0</v>
      </c>
      <c r="Q64" s="11">
        <f>'STATE SJ 2013 Scoring'!Q141</f>
        <v>0</v>
      </c>
      <c r="R64" s="11" t="e">
        <f>'STATE SJ 2013 Scoring'!R141</f>
        <v>#REF!</v>
      </c>
      <c r="S64" s="11">
        <f>'STATE SJ 2013 Scoring'!S141</f>
        <v>0</v>
      </c>
      <c r="T64" s="11">
        <f>'STATE SJ 2013 Scoring'!T141</f>
        <v>0</v>
      </c>
      <c r="U64" s="11">
        <f>'STATE SJ 2013 Scoring'!U141</f>
        <v>0</v>
      </c>
      <c r="V64" s="11" t="e">
        <f>'STATE SJ 2013 Scoring'!V141</f>
        <v>#REF!</v>
      </c>
      <c r="W64" s="337" t="e">
        <f>'STATE SJ 2013 Scoring'!W141</f>
        <v>#REF!</v>
      </c>
      <c r="X64" s="337">
        <f>'STATE SJ 2013 Scoring'!X141</f>
        <v>0</v>
      </c>
      <c r="Y64" s="337" t="e">
        <f>'STATE SJ 2013 Scoring'!Y141</f>
        <v>#REF!</v>
      </c>
      <c r="Z64" s="74">
        <f>'STATE SJ 2013 Scoring'!Z141</f>
        <v>0</v>
      </c>
    </row>
    <row r="65" spans="1:26" ht="18" customHeight="1" x14ac:dyDescent="0.25">
      <c r="A65">
        <v>6</v>
      </c>
      <c r="B65" t="s">
        <v>34</v>
      </c>
      <c r="C65" s="40">
        <v>4419</v>
      </c>
      <c r="D65" s="56" t="s">
        <v>296</v>
      </c>
      <c r="E65" s="40" t="s">
        <v>131</v>
      </c>
      <c r="F65" s="58" t="s">
        <v>152</v>
      </c>
      <c r="G65" s="11">
        <f>'STATE SJ 2013 Scoring'!G150</f>
        <v>0</v>
      </c>
      <c r="H65" s="11">
        <f>'STATE SJ 2013 Scoring'!H150</f>
        <v>0</v>
      </c>
      <c r="I65" s="11">
        <f>'STATE SJ 2013 Scoring'!I150</f>
        <v>0</v>
      </c>
      <c r="J65" s="11">
        <f>'STATE SJ 2013 Scoring'!J150</f>
        <v>0</v>
      </c>
      <c r="K65" s="11">
        <f>'STATE SJ 2013 Scoring'!K150</f>
        <v>0</v>
      </c>
      <c r="L65" s="11" t="e">
        <f>'STATE SJ 2013 Scoring'!L150</f>
        <v>#REF!</v>
      </c>
      <c r="M65" s="11">
        <f>'STATE SJ 2013 Scoring'!M150</f>
        <v>0</v>
      </c>
      <c r="N65" s="11">
        <f>'STATE SJ 2013 Scoring'!N150</f>
        <v>0</v>
      </c>
      <c r="O65" s="11">
        <f>'STATE SJ 2013 Scoring'!O150</f>
        <v>0</v>
      </c>
      <c r="P65" s="11">
        <f>'STATE SJ 2013 Scoring'!P150</f>
        <v>0</v>
      </c>
      <c r="Q65" s="11">
        <f>'STATE SJ 2013 Scoring'!Q150</f>
        <v>0</v>
      </c>
      <c r="R65" s="11" t="e">
        <f>'STATE SJ 2013 Scoring'!R150</f>
        <v>#REF!</v>
      </c>
      <c r="S65" s="11">
        <f>'STATE SJ 2013 Scoring'!S150</f>
        <v>0</v>
      </c>
      <c r="T65" s="11">
        <f>'STATE SJ 2013 Scoring'!T150</f>
        <v>0</v>
      </c>
      <c r="U65" s="11">
        <f>'STATE SJ 2013 Scoring'!U150</f>
        <v>0</v>
      </c>
      <c r="V65" s="11" t="e">
        <f>'STATE SJ 2013 Scoring'!V150</f>
        <v>#REF!</v>
      </c>
      <c r="W65" s="337" t="e">
        <f>'STATE SJ 2013 Scoring'!W150</f>
        <v>#REF!</v>
      </c>
      <c r="X65" s="337">
        <f>'STATE SJ 2013 Scoring'!X150</f>
        <v>0</v>
      </c>
      <c r="Y65" s="337" t="e">
        <f>'STATE SJ 2013 Scoring'!Y150</f>
        <v>#REF!</v>
      </c>
      <c r="Z65" s="74">
        <f>'STATE SJ 2013 Scoring'!Z150</f>
        <v>0</v>
      </c>
    </row>
    <row r="66" spans="1:26" ht="15.75" customHeight="1" x14ac:dyDescent="0.25">
      <c r="A66">
        <v>7</v>
      </c>
      <c r="B66" t="s">
        <v>34</v>
      </c>
      <c r="C66" s="40">
        <v>4309</v>
      </c>
      <c r="D66" s="40" t="s">
        <v>134</v>
      </c>
      <c r="E66" s="40" t="s">
        <v>135</v>
      </c>
      <c r="F66" s="58" t="s">
        <v>152</v>
      </c>
      <c r="G66" s="11">
        <f>'STATE SJ 2013 Scoring'!G151</f>
        <v>0</v>
      </c>
      <c r="H66" s="11">
        <f>'STATE SJ 2013 Scoring'!H151</f>
        <v>0</v>
      </c>
      <c r="I66" s="11">
        <f>'STATE SJ 2013 Scoring'!I151</f>
        <v>0</v>
      </c>
      <c r="J66" s="11">
        <f>'STATE SJ 2013 Scoring'!J151</f>
        <v>0</v>
      </c>
      <c r="K66" s="11">
        <f>'STATE SJ 2013 Scoring'!K151</f>
        <v>0</v>
      </c>
      <c r="L66" s="11" t="e">
        <f>'STATE SJ 2013 Scoring'!L151</f>
        <v>#REF!</v>
      </c>
      <c r="M66" s="11">
        <f>'STATE SJ 2013 Scoring'!M151</f>
        <v>0</v>
      </c>
      <c r="N66" s="11">
        <f>'STATE SJ 2013 Scoring'!N151</f>
        <v>0</v>
      </c>
      <c r="O66" s="11">
        <f>'STATE SJ 2013 Scoring'!O151</f>
        <v>0</v>
      </c>
      <c r="P66" s="11">
        <f>'STATE SJ 2013 Scoring'!P151</f>
        <v>0</v>
      </c>
      <c r="Q66" s="11">
        <f>'STATE SJ 2013 Scoring'!Q151</f>
        <v>0</v>
      </c>
      <c r="R66" s="11" t="e">
        <f>'STATE SJ 2013 Scoring'!R151</f>
        <v>#REF!</v>
      </c>
      <c r="S66" s="11">
        <f>'STATE SJ 2013 Scoring'!S151</f>
        <v>0</v>
      </c>
      <c r="T66" s="11">
        <f>'STATE SJ 2013 Scoring'!T151</f>
        <v>0</v>
      </c>
      <c r="U66" s="11">
        <f>'STATE SJ 2013 Scoring'!U151</f>
        <v>0</v>
      </c>
      <c r="V66" s="11" t="e">
        <f>'STATE SJ 2013 Scoring'!V151</f>
        <v>#REF!</v>
      </c>
      <c r="W66" s="337" t="e">
        <f>'STATE SJ 2013 Scoring'!W151</f>
        <v>#REF!</v>
      </c>
      <c r="X66" s="337">
        <f>'STATE SJ 2013 Scoring'!X151</f>
        <v>0</v>
      </c>
      <c r="Y66" s="337" t="e">
        <f>'STATE SJ 2013 Scoring'!Y151</f>
        <v>#REF!</v>
      </c>
      <c r="Z66" s="74">
        <f>'STATE SJ 2013 Scoring'!Z151</f>
        <v>0</v>
      </c>
    </row>
    <row r="67" spans="1:26" ht="14.25" customHeight="1" x14ac:dyDescent="0.25">
      <c r="A67">
        <v>8</v>
      </c>
      <c r="B67" t="s">
        <v>34</v>
      </c>
      <c r="C67" s="40">
        <v>4812</v>
      </c>
      <c r="D67" s="40" t="s">
        <v>269</v>
      </c>
      <c r="E67" s="40" t="s">
        <v>139</v>
      </c>
      <c r="F67" s="58" t="s">
        <v>152</v>
      </c>
      <c r="G67" s="11">
        <f>'STATE SJ 2013 Scoring'!G152</f>
        <v>0</v>
      </c>
      <c r="H67" s="11">
        <f>'STATE SJ 2013 Scoring'!H152</f>
        <v>0</v>
      </c>
      <c r="I67" s="11">
        <f>'STATE SJ 2013 Scoring'!I152</f>
        <v>0</v>
      </c>
      <c r="J67" s="11">
        <f>'STATE SJ 2013 Scoring'!J152</f>
        <v>0</v>
      </c>
      <c r="K67" s="11">
        <f>'STATE SJ 2013 Scoring'!K152</f>
        <v>0</v>
      </c>
      <c r="L67" s="11" t="e">
        <f>'STATE SJ 2013 Scoring'!L152</f>
        <v>#REF!</v>
      </c>
      <c r="M67" s="11">
        <f>'STATE SJ 2013 Scoring'!M152</f>
        <v>0</v>
      </c>
      <c r="N67" s="11">
        <f>'STATE SJ 2013 Scoring'!N152</f>
        <v>0</v>
      </c>
      <c r="O67" s="11">
        <f>'STATE SJ 2013 Scoring'!O152</f>
        <v>0</v>
      </c>
      <c r="P67" s="11">
        <f>'STATE SJ 2013 Scoring'!P152</f>
        <v>0</v>
      </c>
      <c r="Q67" s="11">
        <f>'STATE SJ 2013 Scoring'!Q152</f>
        <v>0</v>
      </c>
      <c r="R67" s="11" t="e">
        <f>'STATE SJ 2013 Scoring'!R152</f>
        <v>#REF!</v>
      </c>
      <c r="S67" s="11">
        <f>'STATE SJ 2013 Scoring'!S152</f>
        <v>0</v>
      </c>
      <c r="T67" s="11">
        <f>'STATE SJ 2013 Scoring'!T152</f>
        <v>0</v>
      </c>
      <c r="U67" s="11">
        <f>'STATE SJ 2013 Scoring'!U152</f>
        <v>0</v>
      </c>
      <c r="V67" s="11" t="e">
        <f>'STATE SJ 2013 Scoring'!V152</f>
        <v>#REF!</v>
      </c>
      <c r="W67" s="337" t="e">
        <f>'STATE SJ 2013 Scoring'!W152</f>
        <v>#REF!</v>
      </c>
      <c r="X67" s="337">
        <f>'STATE SJ 2013 Scoring'!X152</f>
        <v>0</v>
      </c>
      <c r="Y67" s="337" t="e">
        <f>'STATE SJ 2013 Scoring'!Y152</f>
        <v>#REF!</v>
      </c>
      <c r="Z67" s="74">
        <f>'STATE SJ 2013 Scoring'!Z152</f>
        <v>0</v>
      </c>
    </row>
    <row r="68" spans="1:26" ht="16.5" customHeight="1" x14ac:dyDescent="0.25">
      <c r="A68">
        <v>2</v>
      </c>
      <c r="B68" t="s">
        <v>35</v>
      </c>
      <c r="C68" s="56">
        <v>4767</v>
      </c>
      <c r="D68" s="56" t="s">
        <v>271</v>
      </c>
      <c r="E68" s="56" t="s">
        <v>137</v>
      </c>
      <c r="F68" s="58" t="s">
        <v>152</v>
      </c>
      <c r="G68" s="11">
        <f>'STATE SJ 2013 Scoring'!G166</f>
        <v>0</v>
      </c>
      <c r="H68" s="11">
        <f>'STATE SJ 2013 Scoring'!H166</f>
        <v>0</v>
      </c>
      <c r="I68" s="11">
        <f>'STATE SJ 2013 Scoring'!I166</f>
        <v>0</v>
      </c>
      <c r="J68" s="11">
        <f>'STATE SJ 2013 Scoring'!J166</f>
        <v>0</v>
      </c>
      <c r="K68" s="11">
        <f>'STATE SJ 2013 Scoring'!K166</f>
        <v>0</v>
      </c>
      <c r="L68" s="11" t="e">
        <f>'STATE SJ 2013 Scoring'!L166</f>
        <v>#REF!</v>
      </c>
      <c r="M68" s="11">
        <f>'STATE SJ 2013 Scoring'!M166</f>
        <v>0</v>
      </c>
      <c r="N68" s="11">
        <f>'STATE SJ 2013 Scoring'!N166</f>
        <v>0</v>
      </c>
      <c r="O68" s="11">
        <f>'STATE SJ 2013 Scoring'!O166</f>
        <v>0</v>
      </c>
      <c r="P68" s="11">
        <f>'STATE SJ 2013 Scoring'!P166</f>
        <v>0</v>
      </c>
      <c r="Q68" s="11">
        <f>'STATE SJ 2013 Scoring'!Q166</f>
        <v>0</v>
      </c>
      <c r="R68" s="11" t="e">
        <f>'STATE SJ 2013 Scoring'!R166</f>
        <v>#REF!</v>
      </c>
      <c r="S68" s="11">
        <f>'STATE SJ 2013 Scoring'!S166</f>
        <v>0</v>
      </c>
      <c r="T68" s="11">
        <f>'STATE SJ 2013 Scoring'!T166</f>
        <v>0</v>
      </c>
      <c r="U68" s="11">
        <f>'STATE SJ 2013 Scoring'!U166</f>
        <v>0</v>
      </c>
      <c r="V68" s="11" t="e">
        <f>'STATE SJ 2013 Scoring'!V166</f>
        <v>#REF!</v>
      </c>
      <c r="W68" s="337" t="e">
        <f>'STATE SJ 2013 Scoring'!W166</f>
        <v>#REF!</v>
      </c>
      <c r="X68" s="337">
        <f>'STATE SJ 2013 Scoring'!X166</f>
        <v>0</v>
      </c>
      <c r="Y68" s="337" t="e">
        <f>'STATE SJ 2013 Scoring'!Y166</f>
        <v>#REF!</v>
      </c>
      <c r="Z68" s="74">
        <f>'STATE SJ 2013 Scoring'!Z166</f>
        <v>0</v>
      </c>
    </row>
    <row r="69" spans="1:26" ht="18" customHeight="1" x14ac:dyDescent="0.25">
      <c r="A69">
        <v>6</v>
      </c>
      <c r="B69" t="s">
        <v>35</v>
      </c>
      <c r="C69" s="56">
        <v>5484</v>
      </c>
      <c r="D69" s="56" t="s">
        <v>279</v>
      </c>
      <c r="E69" s="56" t="s">
        <v>136</v>
      </c>
      <c r="F69" s="58" t="s">
        <v>152</v>
      </c>
      <c r="G69" s="11">
        <f>'STATE SJ 2013 Scoring'!G170</f>
        <v>0</v>
      </c>
      <c r="H69" s="11">
        <f>'STATE SJ 2013 Scoring'!H170</f>
        <v>0</v>
      </c>
      <c r="I69" s="11">
        <f>'STATE SJ 2013 Scoring'!I170</f>
        <v>0</v>
      </c>
      <c r="J69" s="11">
        <f>'STATE SJ 2013 Scoring'!J170</f>
        <v>0</v>
      </c>
      <c r="K69" s="11">
        <f>'STATE SJ 2013 Scoring'!K170</f>
        <v>0</v>
      </c>
      <c r="L69" s="11" t="e">
        <f>'STATE SJ 2013 Scoring'!L170</f>
        <v>#REF!</v>
      </c>
      <c r="M69" s="11">
        <f>'STATE SJ 2013 Scoring'!M170</f>
        <v>0</v>
      </c>
      <c r="N69" s="11">
        <f>'STATE SJ 2013 Scoring'!N170</f>
        <v>0</v>
      </c>
      <c r="O69" s="11">
        <f>'STATE SJ 2013 Scoring'!O170</f>
        <v>0</v>
      </c>
      <c r="P69" s="11">
        <f>'STATE SJ 2013 Scoring'!P170</f>
        <v>0</v>
      </c>
      <c r="Q69" s="11">
        <f>'STATE SJ 2013 Scoring'!Q170</f>
        <v>0</v>
      </c>
      <c r="R69" s="11" t="e">
        <f>'STATE SJ 2013 Scoring'!R170</f>
        <v>#REF!</v>
      </c>
      <c r="S69" s="11">
        <f>'STATE SJ 2013 Scoring'!S170</f>
        <v>0</v>
      </c>
      <c r="T69" s="11">
        <f>'STATE SJ 2013 Scoring'!T170</f>
        <v>0</v>
      </c>
      <c r="U69" s="11">
        <f>'STATE SJ 2013 Scoring'!U170</f>
        <v>0</v>
      </c>
      <c r="V69" s="11" t="e">
        <f>'STATE SJ 2013 Scoring'!V170</f>
        <v>#REF!</v>
      </c>
      <c r="W69" s="337" t="e">
        <f>'STATE SJ 2013 Scoring'!W170</f>
        <v>#REF!</v>
      </c>
      <c r="X69" s="337">
        <f>'STATE SJ 2013 Scoring'!X170</f>
        <v>0</v>
      </c>
      <c r="Y69" s="337" t="e">
        <f>'STATE SJ 2013 Scoring'!Y170</f>
        <v>#REF!</v>
      </c>
      <c r="Z69" s="329">
        <f>'STATE SJ 2013 Scoring'!Z170</f>
        <v>0</v>
      </c>
    </row>
    <row r="70" spans="1:26" s="43" customFormat="1" x14ac:dyDescent="0.25">
      <c r="C70" s="66"/>
      <c r="D70" s="66"/>
      <c r="E70" s="66"/>
      <c r="F70" s="326"/>
      <c r="G70" s="285"/>
      <c r="H70" s="285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68"/>
      <c r="X70" s="268"/>
      <c r="Y70" s="268"/>
      <c r="Z70" s="285"/>
    </row>
    <row r="71" spans="1:26" s="43" customFormat="1" x14ac:dyDescent="0.25">
      <c r="C71" s="66"/>
      <c r="D71" s="66"/>
      <c r="E71" s="66"/>
      <c r="F71" s="326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68"/>
      <c r="X71" s="268"/>
      <c r="Y71" s="268"/>
      <c r="Z71" s="285"/>
    </row>
    <row r="72" spans="1:26" ht="20.25" customHeight="1" x14ac:dyDescent="0.25">
      <c r="A72">
        <v>1</v>
      </c>
      <c r="B72" t="s">
        <v>32</v>
      </c>
      <c r="C72" s="56">
        <v>5355</v>
      </c>
      <c r="D72" s="56" t="s">
        <v>178</v>
      </c>
      <c r="E72" s="56" t="s">
        <v>179</v>
      </c>
      <c r="F72" s="56" t="s">
        <v>161</v>
      </c>
      <c r="G72" s="11">
        <f>'STATE SJ 2013 Scoring'!G53</f>
        <v>0</v>
      </c>
      <c r="H72" s="11">
        <f>'STATE SJ 2013 Scoring'!H53</f>
        <v>0</v>
      </c>
      <c r="I72" s="11">
        <f>'STATE SJ 2013 Scoring'!I53</f>
        <v>0</v>
      </c>
      <c r="J72" s="11">
        <f>'STATE SJ 2013 Scoring'!J53</f>
        <v>0</v>
      </c>
      <c r="K72" s="11">
        <f>'STATE SJ 2013 Scoring'!K53</f>
        <v>0</v>
      </c>
      <c r="L72" s="11" t="e">
        <f>'STATE SJ 2013 Scoring'!L53</f>
        <v>#REF!</v>
      </c>
      <c r="M72" s="11">
        <f>'STATE SJ 2013 Scoring'!M53</f>
        <v>0</v>
      </c>
      <c r="N72" s="11">
        <f>'STATE SJ 2013 Scoring'!N53</f>
        <v>0</v>
      </c>
      <c r="O72" s="11">
        <f>'STATE SJ 2013 Scoring'!O53</f>
        <v>0</v>
      </c>
      <c r="P72" s="11">
        <f>'STATE SJ 2013 Scoring'!P53</f>
        <v>0</v>
      </c>
      <c r="Q72" s="11">
        <f>'STATE SJ 2013 Scoring'!Q53</f>
        <v>0</v>
      </c>
      <c r="R72" s="11" t="e">
        <f>'STATE SJ 2013 Scoring'!R53</f>
        <v>#REF!</v>
      </c>
      <c r="S72" s="11">
        <f>'STATE SJ 2013 Scoring'!S53</f>
        <v>0</v>
      </c>
      <c r="T72" s="11">
        <f>'STATE SJ 2013 Scoring'!T53</f>
        <v>0</v>
      </c>
      <c r="U72" s="11">
        <f>'STATE SJ 2013 Scoring'!U53</f>
        <v>0</v>
      </c>
      <c r="V72" s="11" t="e">
        <f>'STATE SJ 2013 Scoring'!V53</f>
        <v>#REF!</v>
      </c>
      <c r="W72" s="337" t="e">
        <f>'STATE SJ 2013 Scoring'!W53</f>
        <v>#REF!</v>
      </c>
      <c r="X72" s="337">
        <f>'STATE SJ 2013 Scoring'!X53</f>
        <v>0</v>
      </c>
      <c r="Y72" s="337" t="e">
        <f>'STATE SJ 2013 Scoring'!Y53</f>
        <v>#REF!</v>
      </c>
      <c r="Z72" s="244">
        <f>'STATE SJ 2013 Scoring'!Z53</f>
        <v>0</v>
      </c>
    </row>
    <row r="73" spans="1:26" ht="20.25" customHeight="1" x14ac:dyDescent="0.25">
      <c r="A73">
        <v>4</v>
      </c>
      <c r="B73" t="s">
        <v>32</v>
      </c>
      <c r="C73" s="56">
        <v>3972</v>
      </c>
      <c r="D73" s="56" t="s">
        <v>186</v>
      </c>
      <c r="E73" s="56" t="s">
        <v>187</v>
      </c>
      <c r="F73" s="56" t="s">
        <v>161</v>
      </c>
      <c r="G73" s="11">
        <f>'STATE SJ 2013 Scoring'!G56</f>
        <v>0</v>
      </c>
      <c r="H73" s="11">
        <f>'STATE SJ 2013 Scoring'!H56</f>
        <v>0</v>
      </c>
      <c r="I73" s="11">
        <f>'STATE SJ 2013 Scoring'!I56</f>
        <v>0</v>
      </c>
      <c r="J73" s="11">
        <f>'STATE SJ 2013 Scoring'!J56</f>
        <v>0</v>
      </c>
      <c r="K73" s="11">
        <f>'STATE SJ 2013 Scoring'!K56</f>
        <v>0</v>
      </c>
      <c r="L73" s="11" t="e">
        <f>'STATE SJ 2013 Scoring'!L56</f>
        <v>#REF!</v>
      </c>
      <c r="M73" s="11">
        <f>'STATE SJ 2013 Scoring'!M56</f>
        <v>0</v>
      </c>
      <c r="N73" s="11">
        <f>'STATE SJ 2013 Scoring'!N56</f>
        <v>0</v>
      </c>
      <c r="O73" s="11">
        <f>'STATE SJ 2013 Scoring'!O56</f>
        <v>0</v>
      </c>
      <c r="P73" s="11">
        <f>'STATE SJ 2013 Scoring'!P56</f>
        <v>0</v>
      </c>
      <c r="Q73" s="11">
        <f>'STATE SJ 2013 Scoring'!Q56</f>
        <v>0</v>
      </c>
      <c r="R73" s="11" t="e">
        <f>'STATE SJ 2013 Scoring'!R56</f>
        <v>#REF!</v>
      </c>
      <c r="S73" s="11">
        <f>'STATE SJ 2013 Scoring'!S56</f>
        <v>0</v>
      </c>
      <c r="T73" s="11">
        <f>'STATE SJ 2013 Scoring'!T56</f>
        <v>0</v>
      </c>
      <c r="U73" s="11">
        <f>'STATE SJ 2013 Scoring'!U56</f>
        <v>0</v>
      </c>
      <c r="V73" s="11" t="e">
        <f>'STATE SJ 2013 Scoring'!V56</f>
        <v>#REF!</v>
      </c>
      <c r="W73" s="337" t="e">
        <f>'STATE SJ 2013 Scoring'!W56</f>
        <v>#REF!</v>
      </c>
      <c r="X73" s="337">
        <f>'STATE SJ 2013 Scoring'!X56</f>
        <v>0</v>
      </c>
      <c r="Y73" s="337" t="e">
        <f>'STATE SJ 2013 Scoring'!Y56</f>
        <v>#REF!</v>
      </c>
      <c r="Z73" s="74">
        <f>'STATE SJ 2013 Scoring'!Z56</f>
        <v>0</v>
      </c>
    </row>
    <row r="74" spans="1:26" ht="16.5" customHeight="1" x14ac:dyDescent="0.25">
      <c r="A74">
        <v>16</v>
      </c>
      <c r="B74" t="s">
        <v>33</v>
      </c>
      <c r="C74" s="40">
        <v>4997</v>
      </c>
      <c r="D74" s="62" t="s">
        <v>246</v>
      </c>
      <c r="E74" s="62" t="s">
        <v>247</v>
      </c>
      <c r="F74" s="58" t="s">
        <v>161</v>
      </c>
      <c r="G74" s="11">
        <f>'STATE SJ 2013 Scoring'!G123</f>
        <v>0</v>
      </c>
      <c r="H74" s="11">
        <f>'STATE SJ 2013 Scoring'!H123</f>
        <v>0</v>
      </c>
      <c r="I74" s="11">
        <f>'STATE SJ 2013 Scoring'!I123</f>
        <v>0</v>
      </c>
      <c r="J74" s="11">
        <f>'STATE SJ 2013 Scoring'!J123</f>
        <v>0</v>
      </c>
      <c r="K74" s="11">
        <f>'STATE SJ 2013 Scoring'!K123</f>
        <v>0</v>
      </c>
      <c r="L74" s="11" t="e">
        <f>'STATE SJ 2013 Scoring'!L123</f>
        <v>#REF!</v>
      </c>
      <c r="M74" s="11">
        <f>'STATE SJ 2013 Scoring'!M123</f>
        <v>0</v>
      </c>
      <c r="N74" s="11">
        <f>'STATE SJ 2013 Scoring'!N123</f>
        <v>0</v>
      </c>
      <c r="O74" s="11">
        <f>'STATE SJ 2013 Scoring'!O123</f>
        <v>0</v>
      </c>
      <c r="P74" s="11">
        <f>'STATE SJ 2013 Scoring'!P123</f>
        <v>0</v>
      </c>
      <c r="Q74" s="11">
        <f>'STATE SJ 2013 Scoring'!Q123</f>
        <v>0</v>
      </c>
      <c r="R74" s="11" t="e">
        <f>'STATE SJ 2013 Scoring'!R123</f>
        <v>#REF!</v>
      </c>
      <c r="S74" s="11">
        <f>'STATE SJ 2013 Scoring'!S123</f>
        <v>0</v>
      </c>
      <c r="T74" s="11">
        <f>'STATE SJ 2013 Scoring'!T123</f>
        <v>0</v>
      </c>
      <c r="U74" s="11">
        <f>'STATE SJ 2013 Scoring'!U123</f>
        <v>0</v>
      </c>
      <c r="V74" s="11" t="e">
        <f>'STATE SJ 2013 Scoring'!V123</f>
        <v>#REF!</v>
      </c>
      <c r="W74" s="337" t="e">
        <f>'STATE SJ 2013 Scoring'!W123</f>
        <v>#REF!</v>
      </c>
      <c r="X74" s="337">
        <f>'STATE SJ 2013 Scoring'!X123</f>
        <v>0</v>
      </c>
      <c r="Y74" s="337" t="e">
        <f>'STATE SJ 2013 Scoring'!Y123</f>
        <v>#REF!</v>
      </c>
      <c r="Z74" s="74">
        <f>'STATE SJ 2013 Scoring'!Z123</f>
        <v>0</v>
      </c>
    </row>
    <row r="75" spans="1:26" x14ac:dyDescent="0.25">
      <c r="A75">
        <v>28</v>
      </c>
      <c r="B75" t="s">
        <v>33</v>
      </c>
      <c r="C75" s="40">
        <v>3921</v>
      </c>
      <c r="D75" s="40" t="s">
        <v>259</v>
      </c>
      <c r="E75" s="40" t="s">
        <v>260</v>
      </c>
      <c r="F75" s="58" t="s">
        <v>161</v>
      </c>
      <c r="G75" s="11">
        <f>'STATE SJ 2013 Scoring'!G135</f>
        <v>0</v>
      </c>
      <c r="H75" s="11">
        <f>'STATE SJ 2013 Scoring'!H135</f>
        <v>0</v>
      </c>
      <c r="I75" s="11">
        <f>'STATE SJ 2013 Scoring'!I135</f>
        <v>0</v>
      </c>
      <c r="J75" s="11">
        <f>'STATE SJ 2013 Scoring'!J135</f>
        <v>0</v>
      </c>
      <c r="K75" s="11">
        <f>'STATE SJ 2013 Scoring'!K135</f>
        <v>0</v>
      </c>
      <c r="L75" s="11" t="e">
        <f>'STATE SJ 2013 Scoring'!L135</f>
        <v>#REF!</v>
      </c>
      <c r="M75" s="11">
        <f>'STATE SJ 2013 Scoring'!M135</f>
        <v>0</v>
      </c>
      <c r="N75" s="11">
        <f>'STATE SJ 2013 Scoring'!N135</f>
        <v>0</v>
      </c>
      <c r="O75" s="11">
        <f>'STATE SJ 2013 Scoring'!O135</f>
        <v>0</v>
      </c>
      <c r="P75" s="11">
        <f>'STATE SJ 2013 Scoring'!P135</f>
        <v>0</v>
      </c>
      <c r="Q75" s="11">
        <f>'STATE SJ 2013 Scoring'!Q135</f>
        <v>0</v>
      </c>
      <c r="R75" s="11" t="e">
        <f>'STATE SJ 2013 Scoring'!R135</f>
        <v>#REF!</v>
      </c>
      <c r="S75" s="11">
        <f>'STATE SJ 2013 Scoring'!S135</f>
        <v>0</v>
      </c>
      <c r="T75" s="11">
        <f>'STATE SJ 2013 Scoring'!T135</f>
        <v>0</v>
      </c>
      <c r="U75" s="11">
        <f>'STATE SJ 2013 Scoring'!U135</f>
        <v>0</v>
      </c>
      <c r="V75" s="11" t="e">
        <f>'STATE SJ 2013 Scoring'!V135</f>
        <v>#REF!</v>
      </c>
      <c r="W75" s="337" t="e">
        <f>'STATE SJ 2013 Scoring'!W135</f>
        <v>#REF!</v>
      </c>
      <c r="X75" s="337">
        <f>'STATE SJ 2013 Scoring'!X135</f>
        <v>0</v>
      </c>
      <c r="Y75" s="337" t="e">
        <f>'STATE SJ 2013 Scoring'!Y135</f>
        <v>#REF!</v>
      </c>
      <c r="Z75" s="329">
        <f>'STATE SJ 2013 Scoring'!Z135</f>
        <v>0</v>
      </c>
    </row>
    <row r="76" spans="1:26" s="43" customFormat="1" x14ac:dyDescent="0.25">
      <c r="C76" s="72"/>
      <c r="D76" s="72"/>
      <c r="E76" s="72"/>
      <c r="F76" s="326"/>
      <c r="G76" s="285"/>
      <c r="H76" s="285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68"/>
      <c r="X76" s="268"/>
      <c r="Y76" s="268"/>
      <c r="Z76" s="285"/>
    </row>
    <row r="77" spans="1:26" s="43" customFormat="1" x14ac:dyDescent="0.25">
      <c r="C77" s="72"/>
      <c r="D77" s="72"/>
      <c r="E77" s="72"/>
      <c r="F77" s="326"/>
      <c r="G77" s="285"/>
      <c r="H77" s="28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68"/>
      <c r="X77" s="268"/>
      <c r="Y77" s="268"/>
      <c r="Z77" s="285"/>
    </row>
    <row r="78" spans="1:26" ht="16.5" customHeight="1" x14ac:dyDescent="0.25">
      <c r="A78">
        <v>17</v>
      </c>
      <c r="B78" t="s">
        <v>32</v>
      </c>
      <c r="C78" s="56">
        <v>4210</v>
      </c>
      <c r="D78" s="56" t="s">
        <v>211</v>
      </c>
      <c r="E78" s="56" t="s">
        <v>212</v>
      </c>
      <c r="F78" s="56" t="s">
        <v>213</v>
      </c>
      <c r="G78" s="11">
        <f>'STATE SJ 2013 Scoring'!G69</f>
        <v>0</v>
      </c>
      <c r="H78" s="11">
        <f>'STATE SJ 2013 Scoring'!H69</f>
        <v>0</v>
      </c>
      <c r="I78" s="11">
        <f>'STATE SJ 2013 Scoring'!I69</f>
        <v>0</v>
      </c>
      <c r="J78" s="11">
        <f>'STATE SJ 2013 Scoring'!J69</f>
        <v>0</v>
      </c>
      <c r="K78" s="11">
        <f>'STATE SJ 2013 Scoring'!K69</f>
        <v>0</v>
      </c>
      <c r="L78" s="11" t="e">
        <f>'STATE SJ 2013 Scoring'!L69</f>
        <v>#REF!</v>
      </c>
      <c r="M78" s="11">
        <f>'STATE SJ 2013 Scoring'!M69</f>
        <v>0</v>
      </c>
      <c r="N78" s="11">
        <f>'STATE SJ 2013 Scoring'!N69</f>
        <v>0</v>
      </c>
      <c r="O78" s="11">
        <f>'STATE SJ 2013 Scoring'!O69</f>
        <v>0</v>
      </c>
      <c r="P78" s="11">
        <f>'STATE SJ 2013 Scoring'!P69</f>
        <v>0</v>
      </c>
      <c r="Q78" s="11">
        <f>'STATE SJ 2013 Scoring'!Q69</f>
        <v>0</v>
      </c>
      <c r="R78" s="11" t="e">
        <f>'STATE SJ 2013 Scoring'!R69</f>
        <v>#REF!</v>
      </c>
      <c r="S78" s="11">
        <f>'STATE SJ 2013 Scoring'!S69</f>
        <v>0</v>
      </c>
      <c r="T78" s="11">
        <f>'STATE SJ 2013 Scoring'!T69</f>
        <v>0</v>
      </c>
      <c r="U78" s="11">
        <f>'STATE SJ 2013 Scoring'!U69</f>
        <v>0</v>
      </c>
      <c r="V78" s="11" t="e">
        <f>'STATE SJ 2013 Scoring'!V69</f>
        <v>#REF!</v>
      </c>
      <c r="W78" s="337" t="e">
        <f>'STATE SJ 2013 Scoring'!W69</f>
        <v>#REF!</v>
      </c>
      <c r="X78" s="337">
        <f>'STATE SJ 2013 Scoring'!X69</f>
        <v>0</v>
      </c>
      <c r="Y78" s="337" t="e">
        <f>'STATE SJ 2013 Scoring'!Y69</f>
        <v>#REF!</v>
      </c>
      <c r="Z78" s="244">
        <f>'STATE SJ 2013 Scoring'!Z69</f>
        <v>0</v>
      </c>
    </row>
    <row r="79" spans="1:26" ht="20.25" customHeight="1" x14ac:dyDescent="0.25">
      <c r="A79">
        <v>4</v>
      </c>
      <c r="B79" t="s">
        <v>37</v>
      </c>
      <c r="C79" s="63">
        <v>4876</v>
      </c>
      <c r="D79" s="63" t="s">
        <v>231</v>
      </c>
      <c r="E79" s="63" t="s">
        <v>344</v>
      </c>
      <c r="F79" s="58" t="s">
        <v>213</v>
      </c>
      <c r="G79" s="11">
        <f>'STATE SJ 2013 Scoring'!G82</f>
        <v>0</v>
      </c>
      <c r="H79" s="11">
        <f>'STATE SJ 2013 Scoring'!H82</f>
        <v>0</v>
      </c>
      <c r="I79" s="11">
        <f>'STATE SJ 2013 Scoring'!I82</f>
        <v>0</v>
      </c>
      <c r="J79" s="11">
        <f>'STATE SJ 2013 Scoring'!J82</f>
        <v>0</v>
      </c>
      <c r="K79" s="11">
        <f>'STATE SJ 2013 Scoring'!K82</f>
        <v>0</v>
      </c>
      <c r="L79" s="11" t="e">
        <f>'STATE SJ 2013 Scoring'!L82</f>
        <v>#REF!</v>
      </c>
      <c r="M79" s="11">
        <f>'STATE SJ 2013 Scoring'!M82</f>
        <v>0</v>
      </c>
      <c r="N79" s="11">
        <f>'STATE SJ 2013 Scoring'!N82</f>
        <v>0</v>
      </c>
      <c r="O79" s="11">
        <f>'STATE SJ 2013 Scoring'!O82</f>
        <v>0</v>
      </c>
      <c r="P79" s="11">
        <f>'STATE SJ 2013 Scoring'!P82</f>
        <v>0</v>
      </c>
      <c r="Q79" s="11">
        <f>'STATE SJ 2013 Scoring'!Q82</f>
        <v>0</v>
      </c>
      <c r="R79" s="11" t="e">
        <f>'STATE SJ 2013 Scoring'!R82</f>
        <v>#REF!</v>
      </c>
      <c r="S79" s="11">
        <f>'STATE SJ 2013 Scoring'!S82</f>
        <v>0</v>
      </c>
      <c r="T79" s="11">
        <f>'STATE SJ 2013 Scoring'!T82</f>
        <v>0</v>
      </c>
      <c r="U79" s="11">
        <f>'STATE SJ 2013 Scoring'!U82</f>
        <v>0</v>
      </c>
      <c r="V79" s="11" t="e">
        <f>'STATE SJ 2013 Scoring'!V82</f>
        <v>#REF!</v>
      </c>
      <c r="W79" s="337" t="e">
        <f>'STATE SJ 2013 Scoring'!W82</f>
        <v>#REF!</v>
      </c>
      <c r="X79" s="337">
        <f>'STATE SJ 2013 Scoring'!X82</f>
        <v>0</v>
      </c>
      <c r="Y79" s="337" t="e">
        <f>'STATE SJ 2013 Scoring'!Y82</f>
        <v>#REF!</v>
      </c>
      <c r="Z79" s="74">
        <f>'STATE SJ 2013 Scoring'!Z82</f>
        <v>0</v>
      </c>
    </row>
    <row r="80" spans="1:26" ht="20.25" customHeight="1" x14ac:dyDescent="0.25">
      <c r="A80">
        <v>13</v>
      </c>
      <c r="B80" t="s">
        <v>37</v>
      </c>
      <c r="C80" s="63">
        <v>3816</v>
      </c>
      <c r="D80" s="63" t="s">
        <v>350</v>
      </c>
      <c r="E80" s="63" t="s">
        <v>351</v>
      </c>
      <c r="F80" s="58" t="s">
        <v>213</v>
      </c>
      <c r="G80" s="11">
        <f>'STATE SJ 2013 Scoring'!G91</f>
        <v>0</v>
      </c>
      <c r="H80" s="11">
        <f>'STATE SJ 2013 Scoring'!H91</f>
        <v>0</v>
      </c>
      <c r="I80" s="11">
        <f>'STATE SJ 2013 Scoring'!I91</f>
        <v>0</v>
      </c>
      <c r="J80" s="11">
        <f>'STATE SJ 2013 Scoring'!J91</f>
        <v>0</v>
      </c>
      <c r="K80" s="11">
        <f>'STATE SJ 2013 Scoring'!K91</f>
        <v>0</v>
      </c>
      <c r="L80" s="11" t="e">
        <f>'STATE SJ 2013 Scoring'!L91</f>
        <v>#REF!</v>
      </c>
      <c r="M80" s="11">
        <f>'STATE SJ 2013 Scoring'!M91</f>
        <v>0</v>
      </c>
      <c r="N80" s="11">
        <f>'STATE SJ 2013 Scoring'!N91</f>
        <v>0</v>
      </c>
      <c r="O80" s="11">
        <f>'STATE SJ 2013 Scoring'!O91</f>
        <v>0</v>
      </c>
      <c r="P80" s="11">
        <f>'STATE SJ 2013 Scoring'!P91</f>
        <v>0</v>
      </c>
      <c r="Q80" s="11">
        <f>'STATE SJ 2013 Scoring'!Q91</f>
        <v>0</v>
      </c>
      <c r="R80" s="11" t="e">
        <f>'STATE SJ 2013 Scoring'!R91</f>
        <v>#REF!</v>
      </c>
      <c r="S80" s="11">
        <f>'STATE SJ 2013 Scoring'!S91</f>
        <v>0</v>
      </c>
      <c r="T80" s="11">
        <f>'STATE SJ 2013 Scoring'!T91</f>
        <v>0</v>
      </c>
      <c r="U80" s="11">
        <f>'STATE SJ 2013 Scoring'!U91</f>
        <v>0</v>
      </c>
      <c r="V80" s="11" t="e">
        <f>'STATE SJ 2013 Scoring'!V91</f>
        <v>#REF!</v>
      </c>
      <c r="W80" s="337" t="e">
        <f>'STATE SJ 2013 Scoring'!W91</f>
        <v>#REF!</v>
      </c>
      <c r="X80" s="337">
        <f>'STATE SJ 2013 Scoring'!X91</f>
        <v>0</v>
      </c>
      <c r="Y80" s="337" t="e">
        <f>'STATE SJ 2013 Scoring'!Y91</f>
        <v>#REF!</v>
      </c>
      <c r="Z80" s="74">
        <f>'STATE SJ 2013 Scoring'!Z91</f>
        <v>0</v>
      </c>
    </row>
    <row r="81" spans="1:26" ht="16.5" customHeight="1" x14ac:dyDescent="0.25">
      <c r="A81">
        <v>18</v>
      </c>
      <c r="B81" t="s">
        <v>37</v>
      </c>
      <c r="C81" s="63">
        <v>5041</v>
      </c>
      <c r="D81" s="63" t="s">
        <v>256</v>
      </c>
      <c r="E81" s="63" t="s">
        <v>352</v>
      </c>
      <c r="F81" s="63" t="s">
        <v>213</v>
      </c>
      <c r="G81" s="11">
        <f>'STATE SJ 2013 Scoring'!G96</f>
        <v>0</v>
      </c>
      <c r="H81" s="11">
        <f>'STATE SJ 2013 Scoring'!H96</f>
        <v>0</v>
      </c>
      <c r="I81" s="11">
        <f>'STATE SJ 2013 Scoring'!I96</f>
        <v>0</v>
      </c>
      <c r="J81" s="11">
        <f>'STATE SJ 2013 Scoring'!J96</f>
        <v>0</v>
      </c>
      <c r="K81" s="11">
        <f>'STATE SJ 2013 Scoring'!K96</f>
        <v>0</v>
      </c>
      <c r="L81" s="11" t="e">
        <f>'STATE SJ 2013 Scoring'!L96</f>
        <v>#REF!</v>
      </c>
      <c r="M81" s="11">
        <f>'STATE SJ 2013 Scoring'!M96</f>
        <v>0</v>
      </c>
      <c r="N81" s="11">
        <f>'STATE SJ 2013 Scoring'!N96</f>
        <v>0</v>
      </c>
      <c r="O81" s="11">
        <f>'STATE SJ 2013 Scoring'!O96</f>
        <v>0</v>
      </c>
      <c r="P81" s="11">
        <f>'STATE SJ 2013 Scoring'!P96</f>
        <v>0</v>
      </c>
      <c r="Q81" s="11">
        <f>'STATE SJ 2013 Scoring'!Q96</f>
        <v>0</v>
      </c>
      <c r="R81" s="11" t="e">
        <f>'STATE SJ 2013 Scoring'!R96</f>
        <v>#REF!</v>
      </c>
      <c r="S81" s="11">
        <f>'STATE SJ 2013 Scoring'!S96</f>
        <v>0</v>
      </c>
      <c r="T81" s="11">
        <f>'STATE SJ 2013 Scoring'!T96</f>
        <v>0</v>
      </c>
      <c r="U81" s="11">
        <f>'STATE SJ 2013 Scoring'!U96</f>
        <v>0</v>
      </c>
      <c r="V81" s="11" t="e">
        <f>'STATE SJ 2013 Scoring'!V96</f>
        <v>#REF!</v>
      </c>
      <c r="W81" s="337" t="e">
        <f>'STATE SJ 2013 Scoring'!W96</f>
        <v>#REF!</v>
      </c>
      <c r="X81" s="337">
        <f>'STATE SJ 2013 Scoring'!X96</f>
        <v>0</v>
      </c>
      <c r="Y81" s="337" t="e">
        <f>'STATE SJ 2013 Scoring'!Y96</f>
        <v>#REF!</v>
      </c>
      <c r="Z81" s="74">
        <f>'STATE SJ 2013 Scoring'!Z96</f>
        <v>0</v>
      </c>
    </row>
    <row r="82" spans="1:26" ht="20.25" customHeight="1" x14ac:dyDescent="0.25">
      <c r="A82">
        <v>7</v>
      </c>
      <c r="B82" t="s">
        <v>33</v>
      </c>
      <c r="C82" s="40">
        <v>4877</v>
      </c>
      <c r="D82" s="40" t="s">
        <v>231</v>
      </c>
      <c r="E82" s="40" t="s">
        <v>232</v>
      </c>
      <c r="F82" s="57" t="s">
        <v>213</v>
      </c>
      <c r="G82" s="11">
        <f>'STATE SJ 2013 Scoring'!G114</f>
        <v>0</v>
      </c>
      <c r="H82" s="11">
        <f>'STATE SJ 2013 Scoring'!H114</f>
        <v>0</v>
      </c>
      <c r="I82" s="11">
        <f>'STATE SJ 2013 Scoring'!I114</f>
        <v>0</v>
      </c>
      <c r="J82" s="11">
        <f>'STATE SJ 2013 Scoring'!J114</f>
        <v>0</v>
      </c>
      <c r="K82" s="11">
        <f>'STATE SJ 2013 Scoring'!K114</f>
        <v>0</v>
      </c>
      <c r="L82" s="11" t="e">
        <f>'STATE SJ 2013 Scoring'!L114</f>
        <v>#REF!</v>
      </c>
      <c r="M82" s="11">
        <f>'STATE SJ 2013 Scoring'!M114</f>
        <v>0</v>
      </c>
      <c r="N82" s="11">
        <f>'STATE SJ 2013 Scoring'!N114</f>
        <v>0</v>
      </c>
      <c r="O82" s="11">
        <f>'STATE SJ 2013 Scoring'!O114</f>
        <v>0</v>
      </c>
      <c r="P82" s="11">
        <f>'STATE SJ 2013 Scoring'!P114</f>
        <v>0</v>
      </c>
      <c r="Q82" s="11">
        <f>'STATE SJ 2013 Scoring'!Q114</f>
        <v>0</v>
      </c>
      <c r="R82" s="11" t="e">
        <f>'STATE SJ 2013 Scoring'!R114</f>
        <v>#REF!</v>
      </c>
      <c r="S82" s="11">
        <f>'STATE SJ 2013 Scoring'!S114</f>
        <v>0</v>
      </c>
      <c r="T82" s="11">
        <f>'STATE SJ 2013 Scoring'!T114</f>
        <v>0</v>
      </c>
      <c r="U82" s="11">
        <f>'STATE SJ 2013 Scoring'!U114</f>
        <v>0</v>
      </c>
      <c r="V82" s="11" t="e">
        <f>'STATE SJ 2013 Scoring'!V114</f>
        <v>#REF!</v>
      </c>
      <c r="W82" s="337" t="e">
        <f>'STATE SJ 2013 Scoring'!W114</f>
        <v>#REF!</v>
      </c>
      <c r="X82" s="337">
        <f>'STATE SJ 2013 Scoring'!X114</f>
        <v>0</v>
      </c>
      <c r="Y82" s="337" t="e">
        <f>'STATE SJ 2013 Scoring'!Y114</f>
        <v>#REF!</v>
      </c>
      <c r="Z82" s="74">
        <f>'STATE SJ 2013 Scoring'!Z114</f>
        <v>0</v>
      </c>
    </row>
    <row r="83" spans="1:26" ht="20.25" customHeight="1" x14ac:dyDescent="0.25">
      <c r="A83">
        <v>19</v>
      </c>
      <c r="B83" t="s">
        <v>33</v>
      </c>
      <c r="C83" s="40">
        <v>4543</v>
      </c>
      <c r="D83" s="40" t="s">
        <v>251</v>
      </c>
      <c r="E83" s="40" t="s">
        <v>252</v>
      </c>
      <c r="F83" s="58" t="s">
        <v>213</v>
      </c>
      <c r="G83" s="11">
        <f>'STATE SJ 2013 Scoring'!G126</f>
        <v>0</v>
      </c>
      <c r="H83" s="11">
        <f>'STATE SJ 2013 Scoring'!H126</f>
        <v>0</v>
      </c>
      <c r="I83" s="11">
        <f>'STATE SJ 2013 Scoring'!I126</f>
        <v>0</v>
      </c>
      <c r="J83" s="11">
        <f>'STATE SJ 2013 Scoring'!J126</f>
        <v>0</v>
      </c>
      <c r="K83" s="11">
        <f>'STATE SJ 2013 Scoring'!K126</f>
        <v>0</v>
      </c>
      <c r="L83" s="11" t="e">
        <f>'STATE SJ 2013 Scoring'!L126</f>
        <v>#REF!</v>
      </c>
      <c r="M83" s="11">
        <f>'STATE SJ 2013 Scoring'!M126</f>
        <v>0</v>
      </c>
      <c r="N83" s="11">
        <f>'STATE SJ 2013 Scoring'!N126</f>
        <v>0</v>
      </c>
      <c r="O83" s="11">
        <f>'STATE SJ 2013 Scoring'!O126</f>
        <v>0</v>
      </c>
      <c r="P83" s="11">
        <f>'STATE SJ 2013 Scoring'!P126</f>
        <v>0</v>
      </c>
      <c r="Q83" s="11">
        <f>'STATE SJ 2013 Scoring'!Q126</f>
        <v>0</v>
      </c>
      <c r="R83" s="11" t="e">
        <f>'STATE SJ 2013 Scoring'!R126</f>
        <v>#REF!</v>
      </c>
      <c r="S83" s="11">
        <f>'STATE SJ 2013 Scoring'!S126</f>
        <v>0</v>
      </c>
      <c r="T83" s="11">
        <f>'STATE SJ 2013 Scoring'!T126</f>
        <v>0</v>
      </c>
      <c r="U83" s="11">
        <f>'STATE SJ 2013 Scoring'!U126</f>
        <v>0</v>
      </c>
      <c r="V83" s="11" t="e">
        <f>'STATE SJ 2013 Scoring'!V126</f>
        <v>#REF!</v>
      </c>
      <c r="W83" s="337" t="e">
        <f>'STATE SJ 2013 Scoring'!W126</f>
        <v>#REF!</v>
      </c>
      <c r="X83" s="337">
        <f>'STATE SJ 2013 Scoring'!X126</f>
        <v>0</v>
      </c>
      <c r="Y83" s="337" t="e">
        <f>'STATE SJ 2013 Scoring'!Y126</f>
        <v>#REF!</v>
      </c>
      <c r="Z83" s="74">
        <f>'STATE SJ 2013 Scoring'!Z126</f>
        <v>0</v>
      </c>
    </row>
    <row r="84" spans="1:26" ht="16.5" customHeight="1" x14ac:dyDescent="0.25">
      <c r="A84">
        <v>25</v>
      </c>
      <c r="B84" t="s">
        <v>33</v>
      </c>
      <c r="C84" s="40">
        <v>5349</v>
      </c>
      <c r="D84" s="56" t="s">
        <v>256</v>
      </c>
      <c r="E84" s="40" t="s">
        <v>257</v>
      </c>
      <c r="F84" s="58" t="s">
        <v>213</v>
      </c>
      <c r="G84" s="11">
        <f>'STATE SJ 2013 Scoring'!G132</f>
        <v>0</v>
      </c>
      <c r="H84" s="11">
        <f>'STATE SJ 2013 Scoring'!H132</f>
        <v>0</v>
      </c>
      <c r="I84" s="11">
        <f>'STATE SJ 2013 Scoring'!I132</f>
        <v>0</v>
      </c>
      <c r="J84" s="11">
        <f>'STATE SJ 2013 Scoring'!J132</f>
        <v>0</v>
      </c>
      <c r="K84" s="11">
        <f>'STATE SJ 2013 Scoring'!K132</f>
        <v>0</v>
      </c>
      <c r="L84" s="11" t="e">
        <f>'STATE SJ 2013 Scoring'!L132</f>
        <v>#REF!</v>
      </c>
      <c r="M84" s="11">
        <f>'STATE SJ 2013 Scoring'!M132</f>
        <v>0</v>
      </c>
      <c r="N84" s="11">
        <f>'STATE SJ 2013 Scoring'!N132</f>
        <v>0</v>
      </c>
      <c r="O84" s="11">
        <f>'STATE SJ 2013 Scoring'!O132</f>
        <v>0</v>
      </c>
      <c r="P84" s="11">
        <f>'STATE SJ 2013 Scoring'!P132</f>
        <v>0</v>
      </c>
      <c r="Q84" s="11">
        <f>'STATE SJ 2013 Scoring'!Q132</f>
        <v>0</v>
      </c>
      <c r="R84" s="11" t="e">
        <f>'STATE SJ 2013 Scoring'!R132</f>
        <v>#REF!</v>
      </c>
      <c r="S84" s="11">
        <f>'STATE SJ 2013 Scoring'!S132</f>
        <v>0</v>
      </c>
      <c r="T84" s="11">
        <f>'STATE SJ 2013 Scoring'!T132</f>
        <v>0</v>
      </c>
      <c r="U84" s="11">
        <f>'STATE SJ 2013 Scoring'!U132</f>
        <v>0</v>
      </c>
      <c r="V84" s="11" t="e">
        <f>'STATE SJ 2013 Scoring'!V132</f>
        <v>#REF!</v>
      </c>
      <c r="W84" s="337" t="e">
        <f>'STATE SJ 2013 Scoring'!W132</f>
        <v>#REF!</v>
      </c>
      <c r="X84" s="337">
        <f>'STATE SJ 2013 Scoring'!X132</f>
        <v>0</v>
      </c>
      <c r="Y84" s="337" t="e">
        <f>'STATE SJ 2013 Scoring'!Y132</f>
        <v>#REF!</v>
      </c>
      <c r="Z84" s="74">
        <f>'STATE SJ 2013 Scoring'!Z132</f>
        <v>0</v>
      </c>
    </row>
    <row r="85" spans="1:26" ht="20.25" customHeight="1" x14ac:dyDescent="0.25">
      <c r="A85">
        <v>30</v>
      </c>
      <c r="B85" t="s">
        <v>33</v>
      </c>
      <c r="C85" s="40">
        <v>5118</v>
      </c>
      <c r="D85" s="40" t="s">
        <v>261</v>
      </c>
      <c r="E85" s="40" t="s">
        <v>262</v>
      </c>
      <c r="F85" s="58" t="s">
        <v>213</v>
      </c>
      <c r="G85" s="11">
        <f>'STATE SJ 2013 Scoring'!G137</f>
        <v>0</v>
      </c>
      <c r="H85" s="11">
        <f>'STATE SJ 2013 Scoring'!H137</f>
        <v>0</v>
      </c>
      <c r="I85" s="11">
        <f>'STATE SJ 2013 Scoring'!I137</f>
        <v>0</v>
      </c>
      <c r="J85" s="11">
        <f>'STATE SJ 2013 Scoring'!J137</f>
        <v>0</v>
      </c>
      <c r="K85" s="11">
        <f>'STATE SJ 2013 Scoring'!K137</f>
        <v>0</v>
      </c>
      <c r="L85" s="11" t="e">
        <f>'STATE SJ 2013 Scoring'!L137</f>
        <v>#REF!</v>
      </c>
      <c r="M85" s="11">
        <f>'STATE SJ 2013 Scoring'!M137</f>
        <v>0</v>
      </c>
      <c r="N85" s="11">
        <f>'STATE SJ 2013 Scoring'!N137</f>
        <v>0</v>
      </c>
      <c r="O85" s="11">
        <f>'STATE SJ 2013 Scoring'!O137</f>
        <v>0</v>
      </c>
      <c r="P85" s="11">
        <f>'STATE SJ 2013 Scoring'!P137</f>
        <v>0</v>
      </c>
      <c r="Q85" s="11">
        <f>'STATE SJ 2013 Scoring'!Q137</f>
        <v>0</v>
      </c>
      <c r="R85" s="11" t="e">
        <f>'STATE SJ 2013 Scoring'!R137</f>
        <v>#REF!</v>
      </c>
      <c r="S85" s="11">
        <f>'STATE SJ 2013 Scoring'!S137</f>
        <v>0</v>
      </c>
      <c r="T85" s="11">
        <f>'STATE SJ 2013 Scoring'!T137</f>
        <v>0</v>
      </c>
      <c r="U85" s="11">
        <f>'STATE SJ 2013 Scoring'!U137</f>
        <v>0</v>
      </c>
      <c r="V85" s="11" t="e">
        <f>'STATE SJ 2013 Scoring'!V137</f>
        <v>#REF!</v>
      </c>
      <c r="W85" s="337" t="e">
        <f>'STATE SJ 2013 Scoring'!W137</f>
        <v>#REF!</v>
      </c>
      <c r="X85" s="337">
        <f>'STATE SJ 2013 Scoring'!X137</f>
        <v>0</v>
      </c>
      <c r="Y85" s="337" t="e">
        <f>'STATE SJ 2013 Scoring'!Y137</f>
        <v>#REF!</v>
      </c>
      <c r="Z85" s="74">
        <f>'STATE SJ 2013 Scoring'!Z137</f>
        <v>0</v>
      </c>
    </row>
    <row r="86" spans="1:26" ht="16.5" customHeight="1" x14ac:dyDescent="0.25">
      <c r="A86">
        <v>5</v>
      </c>
      <c r="B86" t="s">
        <v>34</v>
      </c>
      <c r="C86" s="40">
        <v>5479</v>
      </c>
      <c r="D86" s="40" t="s">
        <v>251</v>
      </c>
      <c r="E86" s="40" t="s">
        <v>295</v>
      </c>
      <c r="F86" s="58" t="s">
        <v>213</v>
      </c>
      <c r="G86" s="11">
        <f>'STATE SJ 2013 Scoring'!G149</f>
        <v>0</v>
      </c>
      <c r="H86" s="11">
        <f>'STATE SJ 2013 Scoring'!H149</f>
        <v>0</v>
      </c>
      <c r="I86" s="11">
        <f>'STATE SJ 2013 Scoring'!I149</f>
        <v>0</v>
      </c>
      <c r="J86" s="11">
        <f>'STATE SJ 2013 Scoring'!J149</f>
        <v>0</v>
      </c>
      <c r="K86" s="11">
        <f>'STATE SJ 2013 Scoring'!K149</f>
        <v>0</v>
      </c>
      <c r="L86" s="11" t="e">
        <f>'STATE SJ 2013 Scoring'!L149</f>
        <v>#REF!</v>
      </c>
      <c r="M86" s="11">
        <f>'STATE SJ 2013 Scoring'!M149</f>
        <v>0</v>
      </c>
      <c r="N86" s="11">
        <f>'STATE SJ 2013 Scoring'!N149</f>
        <v>0</v>
      </c>
      <c r="O86" s="11">
        <f>'STATE SJ 2013 Scoring'!O149</f>
        <v>0</v>
      </c>
      <c r="P86" s="11">
        <f>'STATE SJ 2013 Scoring'!P149</f>
        <v>0</v>
      </c>
      <c r="Q86" s="11">
        <f>'STATE SJ 2013 Scoring'!Q149</f>
        <v>0</v>
      </c>
      <c r="R86" s="11" t="e">
        <f>'STATE SJ 2013 Scoring'!R149</f>
        <v>#REF!</v>
      </c>
      <c r="S86" s="11">
        <f>'STATE SJ 2013 Scoring'!S149</f>
        <v>0</v>
      </c>
      <c r="T86" s="11">
        <f>'STATE SJ 2013 Scoring'!T149</f>
        <v>0</v>
      </c>
      <c r="U86" s="11">
        <f>'STATE SJ 2013 Scoring'!U149</f>
        <v>0</v>
      </c>
      <c r="V86" s="11" t="e">
        <f>'STATE SJ 2013 Scoring'!V149</f>
        <v>#REF!</v>
      </c>
      <c r="W86" s="337" t="e">
        <f>'STATE SJ 2013 Scoring'!W149</f>
        <v>#REF!</v>
      </c>
      <c r="X86" s="337">
        <f>'STATE SJ 2013 Scoring'!X149</f>
        <v>0</v>
      </c>
      <c r="Y86" s="337" t="e">
        <f>'STATE SJ 2013 Scoring'!Y149</f>
        <v>#REF!</v>
      </c>
      <c r="Z86" s="74">
        <f>'STATE SJ 2013 Scoring'!Z149</f>
        <v>0</v>
      </c>
    </row>
    <row r="87" spans="1:26" ht="20.25" customHeight="1" x14ac:dyDescent="0.25">
      <c r="A87">
        <v>10</v>
      </c>
      <c r="B87" t="s">
        <v>34</v>
      </c>
      <c r="C87" s="40">
        <v>4238</v>
      </c>
      <c r="D87" s="40" t="s">
        <v>261</v>
      </c>
      <c r="E87" s="40" t="s">
        <v>299</v>
      </c>
      <c r="F87" s="58" t="s">
        <v>213</v>
      </c>
      <c r="G87" s="11">
        <f>'STATE SJ 2013 Scoring'!G154</f>
        <v>0</v>
      </c>
      <c r="H87" s="11">
        <f>'STATE SJ 2013 Scoring'!H154</f>
        <v>0</v>
      </c>
      <c r="I87" s="11">
        <f>'STATE SJ 2013 Scoring'!I154</f>
        <v>0</v>
      </c>
      <c r="J87" s="11">
        <f>'STATE SJ 2013 Scoring'!J154</f>
        <v>0</v>
      </c>
      <c r="K87" s="11">
        <f>'STATE SJ 2013 Scoring'!K154</f>
        <v>0</v>
      </c>
      <c r="L87" s="11" t="e">
        <f>'STATE SJ 2013 Scoring'!L154</f>
        <v>#REF!</v>
      </c>
      <c r="M87" s="11">
        <f>'STATE SJ 2013 Scoring'!M154</f>
        <v>0</v>
      </c>
      <c r="N87" s="11">
        <f>'STATE SJ 2013 Scoring'!N154</f>
        <v>0</v>
      </c>
      <c r="O87" s="11">
        <f>'STATE SJ 2013 Scoring'!O154</f>
        <v>0</v>
      </c>
      <c r="P87" s="11">
        <f>'STATE SJ 2013 Scoring'!P154</f>
        <v>0</v>
      </c>
      <c r="Q87" s="11">
        <f>'STATE SJ 2013 Scoring'!Q154</f>
        <v>0</v>
      </c>
      <c r="R87" s="11" t="e">
        <f>'STATE SJ 2013 Scoring'!R154</f>
        <v>#REF!</v>
      </c>
      <c r="S87" s="11">
        <f>'STATE SJ 2013 Scoring'!S154</f>
        <v>0</v>
      </c>
      <c r="T87" s="11">
        <f>'STATE SJ 2013 Scoring'!T154</f>
        <v>0</v>
      </c>
      <c r="U87" s="11">
        <f>'STATE SJ 2013 Scoring'!U154</f>
        <v>0</v>
      </c>
      <c r="V87" s="11" t="e">
        <f>'STATE SJ 2013 Scoring'!V154</f>
        <v>#REF!</v>
      </c>
      <c r="W87" s="337" t="e">
        <f>'STATE SJ 2013 Scoring'!W154</f>
        <v>#REF!</v>
      </c>
      <c r="X87" s="337">
        <f>'STATE SJ 2013 Scoring'!X154</f>
        <v>0</v>
      </c>
      <c r="Y87" s="337" t="e">
        <f>'STATE SJ 2013 Scoring'!Y154</f>
        <v>#REF!</v>
      </c>
      <c r="Z87" s="329">
        <f>'STATE SJ 2013 Scoring'!Z154</f>
        <v>0</v>
      </c>
    </row>
    <row r="88" spans="1:26" s="43" customFormat="1" ht="20.25" customHeight="1" x14ac:dyDescent="0.25">
      <c r="C88" s="72"/>
      <c r="D88" s="72"/>
      <c r="E88" s="72"/>
      <c r="F88" s="326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68"/>
      <c r="X88" s="268"/>
      <c r="Y88" s="268"/>
      <c r="Z88" s="285"/>
    </row>
    <row r="89" spans="1:26" s="43" customFormat="1" ht="20.25" customHeight="1" x14ac:dyDescent="0.25">
      <c r="C89" s="72"/>
      <c r="D89" s="72"/>
      <c r="E89" s="72"/>
      <c r="F89" s="326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68"/>
      <c r="X89" s="268"/>
      <c r="Y89" s="268"/>
      <c r="Z89" s="285"/>
    </row>
    <row r="90" spans="1:26" ht="20.25" customHeight="1" x14ac:dyDescent="0.25">
      <c r="A90">
        <v>9</v>
      </c>
      <c r="B90" t="s">
        <v>37</v>
      </c>
      <c r="C90" s="63">
        <v>4525</v>
      </c>
      <c r="D90" s="63" t="s">
        <v>267</v>
      </c>
      <c r="E90" s="63" t="s">
        <v>346</v>
      </c>
      <c r="F90" s="58" t="s">
        <v>227</v>
      </c>
      <c r="G90" s="11">
        <f>'STATE SJ 2013 Scoring'!G87</f>
        <v>0</v>
      </c>
      <c r="H90" s="11">
        <f>'STATE SJ 2013 Scoring'!H87</f>
        <v>0</v>
      </c>
      <c r="I90" s="11">
        <f>'STATE SJ 2013 Scoring'!I87</f>
        <v>0</v>
      </c>
      <c r="J90" s="11">
        <f>'STATE SJ 2013 Scoring'!J87</f>
        <v>0</v>
      </c>
      <c r="K90" s="11">
        <f>'STATE SJ 2013 Scoring'!K87</f>
        <v>0</v>
      </c>
      <c r="L90" s="11" t="e">
        <f>'STATE SJ 2013 Scoring'!L87</f>
        <v>#REF!</v>
      </c>
      <c r="M90" s="11">
        <f>'STATE SJ 2013 Scoring'!M87</f>
        <v>0</v>
      </c>
      <c r="N90" s="11">
        <f>'STATE SJ 2013 Scoring'!N87</f>
        <v>0</v>
      </c>
      <c r="O90" s="11">
        <f>'STATE SJ 2013 Scoring'!O87</f>
        <v>0</v>
      </c>
      <c r="P90" s="11">
        <f>'STATE SJ 2013 Scoring'!P87</f>
        <v>0</v>
      </c>
      <c r="Q90" s="11">
        <f>'STATE SJ 2013 Scoring'!Q87</f>
        <v>0</v>
      </c>
      <c r="R90" s="11" t="e">
        <f>'STATE SJ 2013 Scoring'!R87</f>
        <v>#REF!</v>
      </c>
      <c r="S90" s="11">
        <f>'STATE SJ 2013 Scoring'!S87</f>
        <v>0</v>
      </c>
      <c r="T90" s="11">
        <f>'STATE SJ 2013 Scoring'!T87</f>
        <v>0</v>
      </c>
      <c r="U90" s="11">
        <f>'STATE SJ 2013 Scoring'!U87</f>
        <v>0</v>
      </c>
      <c r="V90" s="11" t="e">
        <f>'STATE SJ 2013 Scoring'!V87</f>
        <v>#REF!</v>
      </c>
      <c r="W90" s="337" t="e">
        <f>'STATE SJ 2013 Scoring'!W87</f>
        <v>#REF!</v>
      </c>
      <c r="X90" s="337">
        <f>'STATE SJ 2013 Scoring'!X87</f>
        <v>0</v>
      </c>
      <c r="Y90" s="337" t="e">
        <f>'STATE SJ 2013 Scoring'!Y87</f>
        <v>#REF!</v>
      </c>
      <c r="Z90" s="244">
        <f>'STATE SJ 2013 Scoring'!Z87</f>
        <v>0</v>
      </c>
    </row>
    <row r="91" spans="1:26" ht="16.5" customHeight="1" x14ac:dyDescent="0.25">
      <c r="A91">
        <v>23</v>
      </c>
      <c r="B91" t="s">
        <v>37</v>
      </c>
      <c r="C91" s="63">
        <v>3628</v>
      </c>
      <c r="D91" s="63" t="s">
        <v>356</v>
      </c>
      <c r="E91" s="63" t="s">
        <v>357</v>
      </c>
      <c r="F91" s="63" t="s">
        <v>227</v>
      </c>
      <c r="G91" s="11">
        <f>'STATE SJ 2013 Scoring'!G101</f>
        <v>0</v>
      </c>
      <c r="H91" s="11">
        <f>'STATE SJ 2013 Scoring'!H101</f>
        <v>0</v>
      </c>
      <c r="I91" s="11">
        <f>'STATE SJ 2013 Scoring'!I101</f>
        <v>0</v>
      </c>
      <c r="J91" s="11">
        <f>'STATE SJ 2013 Scoring'!J101</f>
        <v>0</v>
      </c>
      <c r="K91" s="11">
        <f>'STATE SJ 2013 Scoring'!K101</f>
        <v>0</v>
      </c>
      <c r="L91" s="11" t="e">
        <f>'STATE SJ 2013 Scoring'!L101</f>
        <v>#REF!</v>
      </c>
      <c r="M91" s="11">
        <f>'STATE SJ 2013 Scoring'!M101</f>
        <v>0</v>
      </c>
      <c r="N91" s="11">
        <f>'STATE SJ 2013 Scoring'!N101</f>
        <v>0</v>
      </c>
      <c r="O91" s="11">
        <f>'STATE SJ 2013 Scoring'!O101</f>
        <v>0</v>
      </c>
      <c r="P91" s="11">
        <f>'STATE SJ 2013 Scoring'!P101</f>
        <v>0</v>
      </c>
      <c r="Q91" s="11">
        <f>'STATE SJ 2013 Scoring'!Q101</f>
        <v>0</v>
      </c>
      <c r="R91" s="11" t="e">
        <f>'STATE SJ 2013 Scoring'!R101</f>
        <v>#REF!</v>
      </c>
      <c r="S91" s="11">
        <f>'STATE SJ 2013 Scoring'!S101</f>
        <v>0</v>
      </c>
      <c r="T91" s="11">
        <f>'STATE SJ 2013 Scoring'!T101</f>
        <v>0</v>
      </c>
      <c r="U91" s="11">
        <f>'STATE SJ 2013 Scoring'!U101</f>
        <v>0</v>
      </c>
      <c r="V91" s="11" t="e">
        <f>'STATE SJ 2013 Scoring'!V101</f>
        <v>#REF!</v>
      </c>
      <c r="W91" s="337" t="e">
        <f>'STATE SJ 2013 Scoring'!W101</f>
        <v>#REF!</v>
      </c>
      <c r="X91" s="337">
        <f>'STATE SJ 2013 Scoring'!X101</f>
        <v>0</v>
      </c>
      <c r="Y91" s="337" t="e">
        <f>'STATE SJ 2013 Scoring'!Y101</f>
        <v>#REF!</v>
      </c>
      <c r="Z91" s="74">
        <f>'STATE SJ 2013 Scoring'!Z101</f>
        <v>0</v>
      </c>
    </row>
    <row r="92" spans="1:26" ht="17.25" customHeight="1" x14ac:dyDescent="0.25">
      <c r="A92">
        <v>2</v>
      </c>
      <c r="B92" t="s">
        <v>33</v>
      </c>
      <c r="C92" s="40">
        <v>5030</v>
      </c>
      <c r="D92" s="40" t="s">
        <v>225</v>
      </c>
      <c r="E92" s="40" t="s">
        <v>226</v>
      </c>
      <c r="F92" s="57" t="s">
        <v>227</v>
      </c>
      <c r="G92" s="11">
        <f>'STATE SJ 2013 Scoring'!G109</f>
        <v>0</v>
      </c>
      <c r="H92" s="11">
        <f>'STATE SJ 2013 Scoring'!H109</f>
        <v>0</v>
      </c>
      <c r="I92" s="11">
        <f>'STATE SJ 2013 Scoring'!I109</f>
        <v>0</v>
      </c>
      <c r="J92" s="11">
        <f>'STATE SJ 2013 Scoring'!J109</f>
        <v>0</v>
      </c>
      <c r="K92" s="11">
        <f>'STATE SJ 2013 Scoring'!K109</f>
        <v>0</v>
      </c>
      <c r="L92" s="11" t="e">
        <f>'STATE SJ 2013 Scoring'!L109</f>
        <v>#REF!</v>
      </c>
      <c r="M92" s="11">
        <f>'STATE SJ 2013 Scoring'!M109</f>
        <v>0</v>
      </c>
      <c r="N92" s="11">
        <f>'STATE SJ 2013 Scoring'!N109</f>
        <v>0</v>
      </c>
      <c r="O92" s="11">
        <f>'STATE SJ 2013 Scoring'!O109</f>
        <v>0</v>
      </c>
      <c r="P92" s="11">
        <f>'STATE SJ 2013 Scoring'!P109</f>
        <v>0</v>
      </c>
      <c r="Q92" s="11">
        <f>'STATE SJ 2013 Scoring'!Q109</f>
        <v>0</v>
      </c>
      <c r="R92" s="11" t="e">
        <f>'STATE SJ 2013 Scoring'!R109</f>
        <v>#REF!</v>
      </c>
      <c r="S92" s="11">
        <f>'STATE SJ 2013 Scoring'!S109</f>
        <v>0</v>
      </c>
      <c r="T92" s="11">
        <f>'STATE SJ 2013 Scoring'!T109</f>
        <v>0</v>
      </c>
      <c r="U92" s="11">
        <f>'STATE SJ 2013 Scoring'!U109</f>
        <v>0</v>
      </c>
      <c r="V92" s="11" t="e">
        <f>'STATE SJ 2013 Scoring'!V109</f>
        <v>#REF!</v>
      </c>
      <c r="W92" s="337" t="e">
        <f>'STATE SJ 2013 Scoring'!W109</f>
        <v>#REF!</v>
      </c>
      <c r="X92" s="337">
        <f>'STATE SJ 2013 Scoring'!X109</f>
        <v>0</v>
      </c>
      <c r="Y92" s="337" t="e">
        <f>'STATE SJ 2013 Scoring'!Y109</f>
        <v>#REF!</v>
      </c>
      <c r="Z92" s="74">
        <f>'STATE SJ 2013 Scoring'!Z109</f>
        <v>0</v>
      </c>
    </row>
    <row r="93" spans="1:26" ht="13.5" customHeight="1" x14ac:dyDescent="0.25">
      <c r="A93">
        <v>15</v>
      </c>
      <c r="B93" t="s">
        <v>33</v>
      </c>
      <c r="C93" s="40">
        <v>4524</v>
      </c>
      <c r="D93" s="40" t="s">
        <v>244</v>
      </c>
      <c r="E93" s="40" t="s">
        <v>245</v>
      </c>
      <c r="F93" s="58" t="s">
        <v>227</v>
      </c>
      <c r="G93" s="11">
        <f>'STATE SJ 2013 Scoring'!G122</f>
        <v>0</v>
      </c>
      <c r="H93" s="11">
        <f>'STATE SJ 2013 Scoring'!H122</f>
        <v>0</v>
      </c>
      <c r="I93" s="11">
        <f>'STATE SJ 2013 Scoring'!I122</f>
        <v>0</v>
      </c>
      <c r="J93" s="11">
        <f>'STATE SJ 2013 Scoring'!J122</f>
        <v>0</v>
      </c>
      <c r="K93" s="11">
        <f>'STATE SJ 2013 Scoring'!K122</f>
        <v>0</v>
      </c>
      <c r="L93" s="11" t="e">
        <f>'STATE SJ 2013 Scoring'!L122</f>
        <v>#REF!</v>
      </c>
      <c r="M93" s="11">
        <f>'STATE SJ 2013 Scoring'!M122</f>
        <v>0</v>
      </c>
      <c r="N93" s="11">
        <f>'STATE SJ 2013 Scoring'!N122</f>
        <v>0</v>
      </c>
      <c r="O93" s="11">
        <f>'STATE SJ 2013 Scoring'!O122</f>
        <v>0</v>
      </c>
      <c r="P93" s="11">
        <f>'STATE SJ 2013 Scoring'!P122</f>
        <v>0</v>
      </c>
      <c r="Q93" s="11">
        <f>'STATE SJ 2013 Scoring'!Q122</f>
        <v>0</v>
      </c>
      <c r="R93" s="11" t="e">
        <f>'STATE SJ 2013 Scoring'!R122</f>
        <v>#REF!</v>
      </c>
      <c r="S93" s="11">
        <f>'STATE SJ 2013 Scoring'!S122</f>
        <v>0</v>
      </c>
      <c r="T93" s="11">
        <f>'STATE SJ 2013 Scoring'!T122</f>
        <v>0</v>
      </c>
      <c r="U93" s="11">
        <f>'STATE SJ 2013 Scoring'!U122</f>
        <v>0</v>
      </c>
      <c r="V93" s="11" t="e">
        <f>'STATE SJ 2013 Scoring'!V122</f>
        <v>#REF!</v>
      </c>
      <c r="W93" s="337" t="e">
        <f>'STATE SJ 2013 Scoring'!W122</f>
        <v>#REF!</v>
      </c>
      <c r="X93" s="337">
        <f>'STATE SJ 2013 Scoring'!X122</f>
        <v>0</v>
      </c>
      <c r="Y93" s="337" t="e">
        <f>'STATE SJ 2013 Scoring'!Y122</f>
        <v>#REF!</v>
      </c>
      <c r="Z93" s="74">
        <f>'STATE SJ 2013 Scoring'!Z122</f>
        <v>0</v>
      </c>
    </row>
    <row r="94" spans="1:26" ht="20.25" customHeight="1" x14ac:dyDescent="0.25">
      <c r="A94">
        <v>33</v>
      </c>
      <c r="B94" t="s">
        <v>33</v>
      </c>
      <c r="C94" s="64"/>
      <c r="D94" s="59" t="s">
        <v>267</v>
      </c>
      <c r="E94" s="59" t="s">
        <v>268</v>
      </c>
      <c r="F94" s="58" t="s">
        <v>227</v>
      </c>
      <c r="G94" s="11">
        <f>'STATE SJ 2013 Scoring'!G140</f>
        <v>0</v>
      </c>
      <c r="H94" s="11">
        <f>'STATE SJ 2013 Scoring'!H140</f>
        <v>0</v>
      </c>
      <c r="I94" s="11">
        <f>'STATE SJ 2013 Scoring'!I140</f>
        <v>0</v>
      </c>
      <c r="J94" s="11">
        <f>'STATE SJ 2013 Scoring'!J140</f>
        <v>0</v>
      </c>
      <c r="K94" s="11">
        <f>'STATE SJ 2013 Scoring'!K140</f>
        <v>0</v>
      </c>
      <c r="L94" s="11" t="e">
        <f>'STATE SJ 2013 Scoring'!L140</f>
        <v>#REF!</v>
      </c>
      <c r="M94" s="11">
        <f>'STATE SJ 2013 Scoring'!M140</f>
        <v>0</v>
      </c>
      <c r="N94" s="11">
        <f>'STATE SJ 2013 Scoring'!N140</f>
        <v>0</v>
      </c>
      <c r="O94" s="11">
        <f>'STATE SJ 2013 Scoring'!O140</f>
        <v>0</v>
      </c>
      <c r="P94" s="11">
        <f>'STATE SJ 2013 Scoring'!P140</f>
        <v>0</v>
      </c>
      <c r="Q94" s="11">
        <f>'STATE SJ 2013 Scoring'!Q140</f>
        <v>0</v>
      </c>
      <c r="R94" s="11" t="e">
        <f>'STATE SJ 2013 Scoring'!R140</f>
        <v>#REF!</v>
      </c>
      <c r="S94" s="11">
        <f>'STATE SJ 2013 Scoring'!S140</f>
        <v>0</v>
      </c>
      <c r="T94" s="11">
        <f>'STATE SJ 2013 Scoring'!T140</f>
        <v>0</v>
      </c>
      <c r="U94" s="11">
        <f>'STATE SJ 2013 Scoring'!U140</f>
        <v>0</v>
      </c>
      <c r="V94" s="11" t="e">
        <f>'STATE SJ 2013 Scoring'!V140</f>
        <v>#REF!</v>
      </c>
      <c r="W94" s="337" t="e">
        <f>'STATE SJ 2013 Scoring'!W140</f>
        <v>#REF!</v>
      </c>
      <c r="X94" s="337">
        <f>'STATE SJ 2013 Scoring'!X140</f>
        <v>0</v>
      </c>
      <c r="Y94" s="337" t="e">
        <f>'STATE SJ 2013 Scoring'!Y140</f>
        <v>#REF!</v>
      </c>
      <c r="Z94" s="329">
        <f>'STATE SJ 2013 Scoring'!Z140</f>
        <v>0</v>
      </c>
    </row>
    <row r="95" spans="1:26" s="43" customFormat="1" ht="20.25" customHeight="1" x14ac:dyDescent="0.25">
      <c r="C95" s="67"/>
      <c r="D95" s="328"/>
      <c r="E95" s="328"/>
      <c r="F95" s="326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68"/>
      <c r="X95" s="268"/>
      <c r="Y95" s="268"/>
      <c r="Z95" s="285"/>
    </row>
    <row r="96" spans="1:26" s="43" customFormat="1" ht="20.25" customHeight="1" x14ac:dyDescent="0.25">
      <c r="C96" s="67"/>
      <c r="D96" s="328"/>
      <c r="E96" s="328"/>
      <c r="F96" s="326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68"/>
      <c r="X96" s="268"/>
      <c r="Y96" s="268"/>
      <c r="Z96" s="285"/>
    </row>
    <row r="97" spans="1:28" ht="16.5" customHeight="1" x14ac:dyDescent="0.25">
      <c r="A97">
        <v>23</v>
      </c>
      <c r="B97" t="s">
        <v>32</v>
      </c>
      <c r="C97" s="56">
        <v>4310</v>
      </c>
      <c r="D97" s="56" t="s">
        <v>83</v>
      </c>
      <c r="E97" s="56" t="s">
        <v>84</v>
      </c>
      <c r="F97" s="63" t="s">
        <v>87</v>
      </c>
      <c r="G97" s="11">
        <f>'STATE SJ 2013 Scoring'!G75</f>
        <v>0</v>
      </c>
      <c r="H97" s="11">
        <f>'STATE SJ 2013 Scoring'!H75</f>
        <v>0</v>
      </c>
      <c r="I97" s="11">
        <f>'STATE SJ 2013 Scoring'!I75</f>
        <v>0</v>
      </c>
      <c r="J97" s="11">
        <f>'STATE SJ 2013 Scoring'!J75</f>
        <v>0</v>
      </c>
      <c r="K97" s="11">
        <f>'STATE SJ 2013 Scoring'!K75</f>
        <v>0</v>
      </c>
      <c r="L97" s="11" t="e">
        <f>'STATE SJ 2013 Scoring'!L75</f>
        <v>#REF!</v>
      </c>
      <c r="M97" s="11">
        <f>'STATE SJ 2013 Scoring'!M75</f>
        <v>0</v>
      </c>
      <c r="N97" s="11">
        <f>'STATE SJ 2013 Scoring'!N75</f>
        <v>0</v>
      </c>
      <c r="O97" s="11">
        <f>'STATE SJ 2013 Scoring'!O75</f>
        <v>0</v>
      </c>
      <c r="P97" s="11">
        <f>'STATE SJ 2013 Scoring'!P75</f>
        <v>0</v>
      </c>
      <c r="Q97" s="11">
        <f>'STATE SJ 2013 Scoring'!Q75</f>
        <v>0</v>
      </c>
      <c r="R97" s="11" t="e">
        <f>'STATE SJ 2013 Scoring'!R75</f>
        <v>#REF!</v>
      </c>
      <c r="S97" s="11">
        <f>'STATE SJ 2013 Scoring'!S75</f>
        <v>0</v>
      </c>
      <c r="T97" s="11">
        <f>'STATE SJ 2013 Scoring'!T75</f>
        <v>0</v>
      </c>
      <c r="U97" s="11">
        <f>'STATE SJ 2013 Scoring'!U75</f>
        <v>0</v>
      </c>
      <c r="V97" s="11" t="e">
        <f>'STATE SJ 2013 Scoring'!V75</f>
        <v>#REF!</v>
      </c>
      <c r="W97" s="337" t="e">
        <f>'STATE SJ 2013 Scoring'!W75</f>
        <v>#REF!</v>
      </c>
      <c r="X97" s="337">
        <f>'STATE SJ 2013 Scoring'!X75</f>
        <v>0</v>
      </c>
      <c r="Y97" s="337" t="e">
        <f>'STATE SJ 2013 Scoring'!Y75</f>
        <v>#REF!</v>
      </c>
      <c r="Z97" s="244">
        <f>'STATE SJ 2013 Scoring'!Z75</f>
        <v>0</v>
      </c>
    </row>
    <row r="98" spans="1:28" ht="17.25" customHeight="1" x14ac:dyDescent="0.25">
      <c r="A98">
        <v>25</v>
      </c>
      <c r="B98" t="s">
        <v>37</v>
      </c>
      <c r="C98" s="63">
        <v>4898</v>
      </c>
      <c r="D98" s="63" t="s">
        <v>83</v>
      </c>
      <c r="E98" s="65" t="s">
        <v>104</v>
      </c>
      <c r="F98" s="63" t="s">
        <v>87</v>
      </c>
      <c r="G98" s="11">
        <f>'STATE SJ 2013 Scoring'!G103</f>
        <v>0</v>
      </c>
      <c r="H98" s="11">
        <f>'STATE SJ 2013 Scoring'!H103</f>
        <v>0</v>
      </c>
      <c r="I98" s="11">
        <f>'STATE SJ 2013 Scoring'!I103</f>
        <v>0</v>
      </c>
      <c r="J98" s="11">
        <f>'STATE SJ 2013 Scoring'!J103</f>
        <v>0</v>
      </c>
      <c r="K98" s="11">
        <f>'STATE SJ 2013 Scoring'!K103</f>
        <v>0</v>
      </c>
      <c r="L98" s="11" t="e">
        <f>'STATE SJ 2013 Scoring'!L103</f>
        <v>#REF!</v>
      </c>
      <c r="M98" s="11">
        <f>'STATE SJ 2013 Scoring'!M103</f>
        <v>0</v>
      </c>
      <c r="N98" s="11">
        <f>'STATE SJ 2013 Scoring'!N103</f>
        <v>0</v>
      </c>
      <c r="O98" s="11">
        <f>'STATE SJ 2013 Scoring'!O103</f>
        <v>0</v>
      </c>
      <c r="P98" s="11">
        <f>'STATE SJ 2013 Scoring'!P103</f>
        <v>0</v>
      </c>
      <c r="Q98" s="11">
        <f>'STATE SJ 2013 Scoring'!Q103</f>
        <v>0</v>
      </c>
      <c r="R98" s="11" t="e">
        <f>'STATE SJ 2013 Scoring'!R103</f>
        <v>#REF!</v>
      </c>
      <c r="S98" s="11">
        <f>'STATE SJ 2013 Scoring'!S103</f>
        <v>0</v>
      </c>
      <c r="T98" s="11">
        <f>'STATE SJ 2013 Scoring'!T103</f>
        <v>0</v>
      </c>
      <c r="U98" s="11">
        <f>'STATE SJ 2013 Scoring'!U103</f>
        <v>0</v>
      </c>
      <c r="V98" s="11" t="e">
        <f>'STATE SJ 2013 Scoring'!V103</f>
        <v>#REF!</v>
      </c>
      <c r="W98" s="337" t="e">
        <f>'STATE SJ 2013 Scoring'!W103</f>
        <v>#REF!</v>
      </c>
      <c r="X98" s="337">
        <f>'STATE SJ 2013 Scoring'!X103</f>
        <v>0</v>
      </c>
      <c r="Y98" s="337" t="e">
        <f>'STATE SJ 2013 Scoring'!Y103</f>
        <v>#REF!</v>
      </c>
      <c r="Z98" s="74">
        <f>'STATE SJ 2013 Scoring'!Z103</f>
        <v>0</v>
      </c>
    </row>
    <row r="99" spans="1:28" ht="14.25" customHeight="1" x14ac:dyDescent="0.25">
      <c r="A99">
        <v>23</v>
      </c>
      <c r="B99" t="s">
        <v>33</v>
      </c>
      <c r="C99" s="40">
        <v>4722</v>
      </c>
      <c r="D99" s="40" t="s">
        <v>255</v>
      </c>
      <c r="E99" s="40" t="s">
        <v>119</v>
      </c>
      <c r="F99" s="58" t="s">
        <v>87</v>
      </c>
      <c r="G99" s="11">
        <f>'STATE SJ 2013 Scoring'!G130</f>
        <v>0</v>
      </c>
      <c r="H99" s="11">
        <f>'STATE SJ 2013 Scoring'!H130</f>
        <v>0</v>
      </c>
      <c r="I99" s="11">
        <f>'STATE SJ 2013 Scoring'!I130</f>
        <v>0</v>
      </c>
      <c r="J99" s="11">
        <f>'STATE SJ 2013 Scoring'!J130</f>
        <v>0</v>
      </c>
      <c r="K99" s="11">
        <f>'STATE SJ 2013 Scoring'!K130</f>
        <v>0</v>
      </c>
      <c r="L99" s="11" t="e">
        <f>'STATE SJ 2013 Scoring'!L130</f>
        <v>#REF!</v>
      </c>
      <c r="M99" s="11">
        <f>'STATE SJ 2013 Scoring'!M130</f>
        <v>0</v>
      </c>
      <c r="N99" s="11">
        <f>'STATE SJ 2013 Scoring'!N130</f>
        <v>0</v>
      </c>
      <c r="O99" s="11">
        <f>'STATE SJ 2013 Scoring'!O130</f>
        <v>0</v>
      </c>
      <c r="P99" s="11">
        <f>'STATE SJ 2013 Scoring'!P130</f>
        <v>0</v>
      </c>
      <c r="Q99" s="11">
        <f>'STATE SJ 2013 Scoring'!Q130</f>
        <v>0</v>
      </c>
      <c r="R99" s="11" t="e">
        <f>'STATE SJ 2013 Scoring'!R130</f>
        <v>#REF!</v>
      </c>
      <c r="S99" s="11">
        <f>'STATE SJ 2013 Scoring'!S130</f>
        <v>0</v>
      </c>
      <c r="T99" s="11">
        <f>'STATE SJ 2013 Scoring'!T130</f>
        <v>0</v>
      </c>
      <c r="U99" s="11">
        <f>'STATE SJ 2013 Scoring'!U130</f>
        <v>0</v>
      </c>
      <c r="V99" s="11" t="e">
        <f>'STATE SJ 2013 Scoring'!V130</f>
        <v>#REF!</v>
      </c>
      <c r="W99" s="337" t="e">
        <f>'STATE SJ 2013 Scoring'!W130</f>
        <v>#REF!</v>
      </c>
      <c r="X99" s="337">
        <f>'STATE SJ 2013 Scoring'!X130</f>
        <v>0</v>
      </c>
      <c r="Y99" s="337" t="e">
        <f>'STATE SJ 2013 Scoring'!Y130</f>
        <v>#REF!</v>
      </c>
      <c r="Z99" s="74">
        <f>'STATE SJ 2013 Scoring'!Z130</f>
        <v>0</v>
      </c>
    </row>
    <row r="100" spans="1:28" ht="20.25" customHeight="1" x14ac:dyDescent="0.25">
      <c r="A100">
        <v>27</v>
      </c>
      <c r="B100" t="s">
        <v>33</v>
      </c>
      <c r="C100" s="40">
        <v>4716</v>
      </c>
      <c r="D100" s="40" t="s">
        <v>117</v>
      </c>
      <c r="E100" s="40" t="s">
        <v>118</v>
      </c>
      <c r="F100" s="58" t="s">
        <v>87</v>
      </c>
      <c r="G100" s="11">
        <f>'STATE SJ 2013 Scoring'!G134</f>
        <v>0</v>
      </c>
      <c r="H100" s="11">
        <f>'STATE SJ 2013 Scoring'!H134</f>
        <v>0</v>
      </c>
      <c r="I100" s="11">
        <f>'STATE SJ 2013 Scoring'!I134</f>
        <v>0</v>
      </c>
      <c r="J100" s="11">
        <f>'STATE SJ 2013 Scoring'!J134</f>
        <v>0</v>
      </c>
      <c r="K100" s="11">
        <f>'STATE SJ 2013 Scoring'!K134</f>
        <v>0</v>
      </c>
      <c r="L100" s="11" t="e">
        <f>'STATE SJ 2013 Scoring'!L134</f>
        <v>#REF!</v>
      </c>
      <c r="M100" s="11">
        <f>'STATE SJ 2013 Scoring'!M134</f>
        <v>0</v>
      </c>
      <c r="N100" s="11">
        <f>'STATE SJ 2013 Scoring'!N134</f>
        <v>0</v>
      </c>
      <c r="O100" s="11">
        <f>'STATE SJ 2013 Scoring'!O134</f>
        <v>0</v>
      </c>
      <c r="P100" s="11">
        <f>'STATE SJ 2013 Scoring'!P134</f>
        <v>0</v>
      </c>
      <c r="Q100" s="11">
        <f>'STATE SJ 2013 Scoring'!Q134</f>
        <v>0</v>
      </c>
      <c r="R100" s="11" t="e">
        <f>'STATE SJ 2013 Scoring'!R134</f>
        <v>#REF!</v>
      </c>
      <c r="S100" s="11">
        <f>'STATE SJ 2013 Scoring'!S134</f>
        <v>0</v>
      </c>
      <c r="T100" s="11">
        <f>'STATE SJ 2013 Scoring'!T134</f>
        <v>0</v>
      </c>
      <c r="U100" s="11">
        <f>'STATE SJ 2013 Scoring'!U134</f>
        <v>0</v>
      </c>
      <c r="V100" s="11" t="e">
        <f>'STATE SJ 2013 Scoring'!V134</f>
        <v>#REF!</v>
      </c>
      <c r="W100" s="337" t="e">
        <f>'STATE SJ 2013 Scoring'!W134</f>
        <v>#REF!</v>
      </c>
      <c r="X100" s="337">
        <f>'STATE SJ 2013 Scoring'!X134</f>
        <v>0</v>
      </c>
      <c r="Y100" s="337" t="e">
        <f>'STATE SJ 2013 Scoring'!Y134</f>
        <v>#REF!</v>
      </c>
      <c r="Z100" s="74">
        <f>'STATE SJ 2013 Scoring'!Z134</f>
        <v>0</v>
      </c>
    </row>
    <row r="101" spans="1:28" ht="20.25" customHeight="1" x14ac:dyDescent="0.25">
      <c r="A101">
        <v>17</v>
      </c>
      <c r="B101" t="s">
        <v>37</v>
      </c>
      <c r="C101" s="63">
        <v>4722</v>
      </c>
      <c r="D101" s="63" t="s">
        <v>255</v>
      </c>
      <c r="E101" s="63" t="s">
        <v>119</v>
      </c>
      <c r="F101" s="58" t="s">
        <v>67</v>
      </c>
      <c r="G101" s="11">
        <f>'STATE SJ 2013 Scoring'!G95</f>
        <v>0</v>
      </c>
      <c r="H101" s="11">
        <f>'STATE SJ 2013 Scoring'!H95</f>
        <v>0</v>
      </c>
      <c r="I101" s="11">
        <f>'STATE SJ 2013 Scoring'!I95</f>
        <v>0</v>
      </c>
      <c r="J101" s="11">
        <f>'STATE SJ 2013 Scoring'!J95</f>
        <v>0</v>
      </c>
      <c r="K101" s="11">
        <f>'STATE SJ 2013 Scoring'!K95</f>
        <v>0</v>
      </c>
      <c r="L101" s="11" t="e">
        <f>'STATE SJ 2013 Scoring'!L95</f>
        <v>#REF!</v>
      </c>
      <c r="M101" s="11">
        <f>'STATE SJ 2013 Scoring'!M95</f>
        <v>0</v>
      </c>
      <c r="N101" s="11">
        <f>'STATE SJ 2013 Scoring'!N95</f>
        <v>0</v>
      </c>
      <c r="O101" s="11">
        <f>'STATE SJ 2013 Scoring'!O95</f>
        <v>0</v>
      </c>
      <c r="P101" s="11">
        <f>'STATE SJ 2013 Scoring'!P95</f>
        <v>0</v>
      </c>
      <c r="Q101" s="11">
        <f>'STATE SJ 2013 Scoring'!Q95</f>
        <v>0</v>
      </c>
      <c r="R101" s="11" t="e">
        <f>'STATE SJ 2013 Scoring'!R95</f>
        <v>#REF!</v>
      </c>
      <c r="S101" s="11">
        <f>'STATE SJ 2013 Scoring'!S95</f>
        <v>0</v>
      </c>
      <c r="T101" s="11">
        <f>'STATE SJ 2013 Scoring'!T95</f>
        <v>0</v>
      </c>
      <c r="U101" s="11">
        <f>'STATE SJ 2013 Scoring'!U95</f>
        <v>0</v>
      </c>
      <c r="V101" s="11" t="e">
        <f>'STATE SJ 2013 Scoring'!V95</f>
        <v>#REF!</v>
      </c>
      <c r="W101" s="337" t="e">
        <f>'STATE SJ 2013 Scoring'!W95</f>
        <v>#REF!</v>
      </c>
      <c r="X101" s="337">
        <f>'STATE SJ 2013 Scoring'!X95</f>
        <v>0</v>
      </c>
      <c r="Y101" s="337" t="e">
        <f>'STATE SJ 2013 Scoring'!Y95</f>
        <v>#REF!</v>
      </c>
      <c r="Z101" s="329">
        <f>'STATE SJ 2013 Scoring'!Z95</f>
        <v>0</v>
      </c>
    </row>
    <row r="102" spans="1:28" s="43" customFormat="1" ht="20.25" customHeight="1" x14ac:dyDescent="0.25">
      <c r="C102" s="68"/>
      <c r="D102" s="68"/>
      <c r="E102" s="68"/>
      <c r="F102" s="326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68"/>
      <c r="X102" s="268"/>
      <c r="Y102" s="268"/>
      <c r="Z102" s="285"/>
    </row>
    <row r="103" spans="1:28" s="43" customFormat="1" ht="20.25" customHeight="1" x14ac:dyDescent="0.25">
      <c r="C103" s="68"/>
      <c r="D103" s="68"/>
      <c r="E103" s="68"/>
      <c r="F103" s="326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68"/>
      <c r="X103" s="268"/>
      <c r="Y103" s="268"/>
      <c r="Z103" s="285"/>
    </row>
    <row r="104" spans="1:28" x14ac:dyDescent="0.25">
      <c r="A104">
        <v>13</v>
      </c>
      <c r="B104" t="s">
        <v>32</v>
      </c>
      <c r="C104" s="56">
        <v>4226</v>
      </c>
      <c r="D104" s="56" t="s">
        <v>205</v>
      </c>
      <c r="E104" s="56" t="s">
        <v>206</v>
      </c>
      <c r="F104" s="56" t="s">
        <v>207</v>
      </c>
      <c r="G104" s="11">
        <f>'STATE SJ 2013 Scoring'!G65</f>
        <v>0</v>
      </c>
      <c r="H104" s="11">
        <f>'STATE SJ 2013 Scoring'!H65</f>
        <v>0</v>
      </c>
      <c r="I104" s="11">
        <f>'STATE SJ 2013 Scoring'!I65</f>
        <v>0</v>
      </c>
      <c r="J104" s="11">
        <f>'STATE SJ 2013 Scoring'!J65</f>
        <v>0</v>
      </c>
      <c r="K104" s="11">
        <f>'STATE SJ 2013 Scoring'!K65</f>
        <v>0</v>
      </c>
      <c r="L104" s="11" t="e">
        <f>'STATE SJ 2013 Scoring'!L65</f>
        <v>#REF!</v>
      </c>
      <c r="M104" s="11">
        <f>'STATE SJ 2013 Scoring'!M65</f>
        <v>0</v>
      </c>
      <c r="N104" s="11">
        <f>'STATE SJ 2013 Scoring'!N65</f>
        <v>0</v>
      </c>
      <c r="O104" s="11">
        <f>'STATE SJ 2013 Scoring'!O65</f>
        <v>0</v>
      </c>
      <c r="P104" s="11">
        <f>'STATE SJ 2013 Scoring'!P65</f>
        <v>0</v>
      </c>
      <c r="Q104" s="11">
        <f>'STATE SJ 2013 Scoring'!Q65</f>
        <v>0</v>
      </c>
      <c r="R104" s="11" t="e">
        <f>'STATE SJ 2013 Scoring'!R65</f>
        <v>#REF!</v>
      </c>
      <c r="S104" s="11">
        <f>'STATE SJ 2013 Scoring'!S65</f>
        <v>0</v>
      </c>
      <c r="T104" s="11">
        <f>'STATE SJ 2013 Scoring'!T65</f>
        <v>0</v>
      </c>
      <c r="U104" s="11">
        <f>'STATE SJ 2013 Scoring'!U65</f>
        <v>0</v>
      </c>
      <c r="V104" s="11" t="e">
        <f>'STATE SJ 2013 Scoring'!V65</f>
        <v>#REF!</v>
      </c>
      <c r="W104" s="337" t="e">
        <f>'STATE SJ 2013 Scoring'!W65</f>
        <v>#REF!</v>
      </c>
      <c r="X104" s="337">
        <f>'STATE SJ 2013 Scoring'!X65</f>
        <v>0</v>
      </c>
      <c r="Y104" s="337" t="e">
        <f>'STATE SJ 2013 Scoring'!Y65</f>
        <v>#REF!</v>
      </c>
      <c r="Z104" s="244">
        <f>'STATE SJ 2013 Scoring'!Z65</f>
        <v>0</v>
      </c>
    </row>
    <row r="105" spans="1:28" ht="20.25" customHeight="1" x14ac:dyDescent="0.25">
      <c r="A105">
        <v>16</v>
      </c>
      <c r="B105" t="s">
        <v>32</v>
      </c>
      <c r="C105" s="56">
        <v>5212</v>
      </c>
      <c r="D105" s="56" t="s">
        <v>209</v>
      </c>
      <c r="E105" s="56" t="s">
        <v>210</v>
      </c>
      <c r="F105" s="56" t="s">
        <v>207</v>
      </c>
      <c r="G105" s="11">
        <f>'STATE SJ 2013 Scoring'!G68</f>
        <v>0</v>
      </c>
      <c r="H105" s="11">
        <f>'STATE SJ 2013 Scoring'!H68</f>
        <v>0</v>
      </c>
      <c r="I105" s="11">
        <f>'STATE SJ 2013 Scoring'!I68</f>
        <v>0</v>
      </c>
      <c r="J105" s="11">
        <f>'STATE SJ 2013 Scoring'!J68</f>
        <v>0</v>
      </c>
      <c r="K105" s="11">
        <f>'STATE SJ 2013 Scoring'!K68</f>
        <v>0</v>
      </c>
      <c r="L105" s="11" t="e">
        <f>'STATE SJ 2013 Scoring'!L68</f>
        <v>#REF!</v>
      </c>
      <c r="M105" s="11">
        <f>'STATE SJ 2013 Scoring'!M68</f>
        <v>0</v>
      </c>
      <c r="N105" s="11">
        <f>'STATE SJ 2013 Scoring'!N68</f>
        <v>0</v>
      </c>
      <c r="O105" s="11">
        <f>'STATE SJ 2013 Scoring'!O68</f>
        <v>0</v>
      </c>
      <c r="P105" s="11">
        <f>'STATE SJ 2013 Scoring'!P68</f>
        <v>0</v>
      </c>
      <c r="Q105" s="11">
        <f>'STATE SJ 2013 Scoring'!Q68</f>
        <v>0</v>
      </c>
      <c r="R105" s="11" t="e">
        <f>'STATE SJ 2013 Scoring'!R68</f>
        <v>#REF!</v>
      </c>
      <c r="S105" s="11">
        <f>'STATE SJ 2013 Scoring'!S68</f>
        <v>0</v>
      </c>
      <c r="T105" s="11">
        <f>'STATE SJ 2013 Scoring'!T68</f>
        <v>0</v>
      </c>
      <c r="U105" s="11">
        <f>'STATE SJ 2013 Scoring'!U68</f>
        <v>0</v>
      </c>
      <c r="V105" s="11" t="e">
        <f>'STATE SJ 2013 Scoring'!V68</f>
        <v>#REF!</v>
      </c>
      <c r="W105" s="337" t="e">
        <f>'STATE SJ 2013 Scoring'!W68</f>
        <v>#REF!</v>
      </c>
      <c r="X105" s="337">
        <f>'STATE SJ 2013 Scoring'!X68</f>
        <v>0</v>
      </c>
      <c r="Y105" s="337" t="e">
        <f>'STATE SJ 2013 Scoring'!Y68</f>
        <v>#REF!</v>
      </c>
      <c r="Z105" s="74">
        <f>'STATE SJ 2013 Scoring'!Z68</f>
        <v>0</v>
      </c>
    </row>
    <row r="106" spans="1:28" ht="20.25" customHeight="1" x14ac:dyDescent="0.25">
      <c r="A106">
        <v>9</v>
      </c>
      <c r="B106" t="s">
        <v>34</v>
      </c>
      <c r="C106" s="40">
        <v>3358</v>
      </c>
      <c r="D106" s="40" t="s">
        <v>297</v>
      </c>
      <c r="E106" s="40" t="s">
        <v>298</v>
      </c>
      <c r="F106" s="57" t="s">
        <v>207</v>
      </c>
      <c r="G106" s="11">
        <f>'STATE SJ 2013 Scoring'!G153</f>
        <v>0</v>
      </c>
      <c r="H106" s="11">
        <f>'STATE SJ 2013 Scoring'!H153</f>
        <v>0</v>
      </c>
      <c r="I106" s="11">
        <f>'STATE SJ 2013 Scoring'!I153</f>
        <v>0</v>
      </c>
      <c r="J106" s="11">
        <f>'STATE SJ 2013 Scoring'!J153</f>
        <v>0</v>
      </c>
      <c r="K106" s="11">
        <f>'STATE SJ 2013 Scoring'!K153</f>
        <v>0</v>
      </c>
      <c r="L106" s="11" t="e">
        <f>'STATE SJ 2013 Scoring'!L153</f>
        <v>#REF!</v>
      </c>
      <c r="M106" s="11">
        <f>'STATE SJ 2013 Scoring'!M153</f>
        <v>0</v>
      </c>
      <c r="N106" s="11">
        <f>'STATE SJ 2013 Scoring'!N153</f>
        <v>0</v>
      </c>
      <c r="O106" s="11">
        <f>'STATE SJ 2013 Scoring'!O153</f>
        <v>0</v>
      </c>
      <c r="P106" s="11">
        <f>'STATE SJ 2013 Scoring'!P153</f>
        <v>0</v>
      </c>
      <c r="Q106" s="11">
        <f>'STATE SJ 2013 Scoring'!Q153</f>
        <v>0</v>
      </c>
      <c r="R106" s="11" t="e">
        <f>'STATE SJ 2013 Scoring'!R153</f>
        <v>#REF!</v>
      </c>
      <c r="S106" s="11">
        <f>'STATE SJ 2013 Scoring'!S153</f>
        <v>0</v>
      </c>
      <c r="T106" s="11">
        <f>'STATE SJ 2013 Scoring'!T153</f>
        <v>0</v>
      </c>
      <c r="U106" s="11">
        <f>'STATE SJ 2013 Scoring'!U153</f>
        <v>0</v>
      </c>
      <c r="V106" s="11" t="e">
        <f>'STATE SJ 2013 Scoring'!V153</f>
        <v>#REF!</v>
      </c>
      <c r="W106" s="337" t="e">
        <f>'STATE SJ 2013 Scoring'!W153</f>
        <v>#REF!</v>
      </c>
      <c r="X106" s="337">
        <f>'STATE SJ 2013 Scoring'!X153</f>
        <v>0</v>
      </c>
      <c r="Y106" s="337" t="e">
        <f>'STATE SJ 2013 Scoring'!Y153</f>
        <v>#REF!</v>
      </c>
      <c r="Z106" s="74">
        <f>'STATE SJ 2013 Scoring'!Z153</f>
        <v>0</v>
      </c>
      <c r="AB106" t="e">
        <f>SUM(Y104:Y106)</f>
        <v>#REF!</v>
      </c>
    </row>
  </sheetData>
  <sortState ref="C5:AB112">
    <sortCondition ref="H5:H112"/>
  </sortState>
  <mergeCells count="5">
    <mergeCell ref="G2:K2"/>
    <mergeCell ref="M2:Q2"/>
    <mergeCell ref="S2:U2"/>
    <mergeCell ref="C3:F3"/>
    <mergeCell ref="G4:X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34"/>
  <sheetViews>
    <sheetView zoomScale="115" zoomScaleNormal="115" workbookViewId="0">
      <selection activeCell="G18" sqref="G18"/>
    </sheetView>
  </sheetViews>
  <sheetFormatPr defaultRowHeight="15" x14ac:dyDescent="0.25"/>
  <sheetData>
    <row r="1" spans="1:2" x14ac:dyDescent="0.25">
      <c r="A1">
        <v>1</v>
      </c>
      <c r="B1">
        <v>30</v>
      </c>
    </row>
    <row r="2" spans="1:2" x14ac:dyDescent="0.25">
      <c r="A2">
        <v>2</v>
      </c>
      <c r="B2">
        <v>29</v>
      </c>
    </row>
    <row r="3" spans="1:2" x14ac:dyDescent="0.25">
      <c r="A3">
        <v>3</v>
      </c>
      <c r="B3">
        <v>28</v>
      </c>
    </row>
    <row r="4" spans="1:2" x14ac:dyDescent="0.25">
      <c r="A4" s="356">
        <v>4</v>
      </c>
      <c r="B4" s="356">
        <v>27</v>
      </c>
    </row>
    <row r="5" spans="1:2" x14ac:dyDescent="0.25">
      <c r="A5" s="356">
        <v>5</v>
      </c>
      <c r="B5" s="356">
        <v>26</v>
      </c>
    </row>
    <row r="6" spans="1:2" x14ac:dyDescent="0.25">
      <c r="A6" s="356">
        <v>6</v>
      </c>
      <c r="B6" s="356">
        <v>25</v>
      </c>
    </row>
    <row r="7" spans="1:2" x14ac:dyDescent="0.25">
      <c r="A7" s="356">
        <v>7</v>
      </c>
      <c r="B7" s="356">
        <v>24</v>
      </c>
    </row>
    <row r="8" spans="1:2" x14ac:dyDescent="0.25">
      <c r="A8" s="356">
        <v>8</v>
      </c>
      <c r="B8" s="356">
        <v>23</v>
      </c>
    </row>
    <row r="9" spans="1:2" x14ac:dyDescent="0.25">
      <c r="A9" s="356">
        <v>9</v>
      </c>
      <c r="B9" s="356">
        <v>22</v>
      </c>
    </row>
    <row r="10" spans="1:2" x14ac:dyDescent="0.25">
      <c r="A10" s="356">
        <v>10</v>
      </c>
      <c r="B10" s="356">
        <v>21</v>
      </c>
    </row>
    <row r="11" spans="1:2" x14ac:dyDescent="0.25">
      <c r="A11" s="356">
        <v>11</v>
      </c>
      <c r="B11" s="356">
        <v>20</v>
      </c>
    </row>
    <row r="12" spans="1:2" x14ac:dyDescent="0.25">
      <c r="A12" s="356">
        <v>12</v>
      </c>
      <c r="B12" s="356">
        <v>19</v>
      </c>
    </row>
    <row r="13" spans="1:2" x14ac:dyDescent="0.25">
      <c r="A13" s="356">
        <v>13</v>
      </c>
      <c r="B13" s="356">
        <v>18</v>
      </c>
    </row>
    <row r="14" spans="1:2" x14ac:dyDescent="0.25">
      <c r="A14" s="356">
        <v>14</v>
      </c>
      <c r="B14" s="356">
        <v>17</v>
      </c>
    </row>
    <row r="15" spans="1:2" x14ac:dyDescent="0.25">
      <c r="A15" s="356">
        <v>15</v>
      </c>
      <c r="B15" s="356">
        <v>16</v>
      </c>
    </row>
    <row r="16" spans="1:2" x14ac:dyDescent="0.25">
      <c r="A16" s="356">
        <v>16</v>
      </c>
      <c r="B16" s="356">
        <v>15</v>
      </c>
    </row>
    <row r="17" spans="1:2" x14ac:dyDescent="0.25">
      <c r="A17" s="356">
        <v>17</v>
      </c>
      <c r="B17" s="356">
        <v>14</v>
      </c>
    </row>
    <row r="18" spans="1:2" x14ac:dyDescent="0.25">
      <c r="A18" s="356">
        <v>18</v>
      </c>
      <c r="B18" s="356">
        <v>13</v>
      </c>
    </row>
    <row r="19" spans="1:2" x14ac:dyDescent="0.25">
      <c r="A19" s="356">
        <v>19</v>
      </c>
      <c r="B19" s="356">
        <v>12</v>
      </c>
    </row>
    <row r="20" spans="1:2" x14ac:dyDescent="0.25">
      <c r="A20" s="356">
        <v>20</v>
      </c>
      <c r="B20" s="356">
        <v>11</v>
      </c>
    </row>
    <row r="21" spans="1:2" x14ac:dyDescent="0.25">
      <c r="A21" s="356">
        <v>21</v>
      </c>
      <c r="B21" s="356">
        <v>10</v>
      </c>
    </row>
    <row r="22" spans="1:2" x14ac:dyDescent="0.25">
      <c r="A22" s="356">
        <v>22</v>
      </c>
      <c r="B22" s="356">
        <v>9</v>
      </c>
    </row>
    <row r="23" spans="1:2" x14ac:dyDescent="0.25">
      <c r="A23" s="356">
        <v>23</v>
      </c>
      <c r="B23" s="356">
        <v>8</v>
      </c>
    </row>
    <row r="24" spans="1:2" x14ac:dyDescent="0.25">
      <c r="A24" s="356">
        <v>24</v>
      </c>
      <c r="B24" s="356">
        <v>7</v>
      </c>
    </row>
    <row r="25" spans="1:2" x14ac:dyDescent="0.25">
      <c r="A25" s="356">
        <v>25</v>
      </c>
      <c r="B25" s="356">
        <v>6</v>
      </c>
    </row>
    <row r="26" spans="1:2" x14ac:dyDescent="0.25">
      <c r="A26" s="356">
        <v>26</v>
      </c>
      <c r="B26" s="356">
        <v>5</v>
      </c>
    </row>
    <row r="27" spans="1:2" x14ac:dyDescent="0.25">
      <c r="A27" s="356">
        <v>27</v>
      </c>
      <c r="B27" s="356">
        <v>4</v>
      </c>
    </row>
    <row r="28" spans="1:2" x14ac:dyDescent="0.25">
      <c r="A28" s="356">
        <v>28</v>
      </c>
      <c r="B28" s="356">
        <v>3</v>
      </c>
    </row>
    <row r="29" spans="1:2" x14ac:dyDescent="0.25">
      <c r="A29" s="356">
        <v>29</v>
      </c>
      <c r="B29" s="356">
        <v>2</v>
      </c>
    </row>
    <row r="30" spans="1:2" x14ac:dyDescent="0.25">
      <c r="A30" s="356">
        <v>30</v>
      </c>
      <c r="B30" s="356">
        <v>1</v>
      </c>
    </row>
    <row r="31" spans="1:2" x14ac:dyDescent="0.25">
      <c r="A31" t="s">
        <v>456</v>
      </c>
      <c r="B31">
        <v>0</v>
      </c>
    </row>
    <row r="32" spans="1:2" x14ac:dyDescent="0.25">
      <c r="A32" t="s">
        <v>16</v>
      </c>
      <c r="B32">
        <v>0</v>
      </c>
    </row>
    <row r="33" spans="1:2" x14ac:dyDescent="0.25">
      <c r="A33" s="435">
        <v>0</v>
      </c>
      <c r="B33">
        <v>0</v>
      </c>
    </row>
    <row r="34" spans="1:2" x14ac:dyDescent="0.25">
      <c r="A34" t="s">
        <v>483</v>
      </c>
      <c r="B3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175"/>
  <sheetViews>
    <sheetView workbookViewId="0">
      <pane ySplit="1290" topLeftCell="A43" activePane="bottomLeft"/>
      <selection activeCell="Y1" sqref="Y1:Y1048576"/>
      <selection pane="bottomLeft" activeCell="E177" sqref="E177"/>
    </sheetView>
  </sheetViews>
  <sheetFormatPr defaultRowHeight="15" x14ac:dyDescent="0.25"/>
  <cols>
    <col min="2" max="2" width="4.140625" style="3" customWidth="1"/>
    <col min="3" max="3" width="7.140625" customWidth="1"/>
    <col min="4" max="4" width="22.5703125" customWidth="1"/>
    <col min="5" max="5" width="25.42578125" customWidth="1"/>
    <col min="6" max="6" width="22.7109375" style="2" hidden="1" customWidth="1"/>
    <col min="7" max="8" width="7" style="12" customWidth="1"/>
    <col min="9" max="10" width="4.7109375" style="12" customWidth="1"/>
    <col min="11" max="11" width="7.140625" style="12" customWidth="1"/>
    <col min="12" max="12" width="8.5703125" style="294" customWidth="1"/>
    <col min="13" max="13" width="7.28515625" style="10" customWidth="1"/>
    <col min="14" max="14" width="8.140625" style="10" customWidth="1"/>
    <col min="15" max="15" width="7.140625" style="10" customWidth="1"/>
    <col min="16" max="16" width="4.7109375" style="10" customWidth="1"/>
    <col min="17" max="17" width="6.140625" style="10" customWidth="1"/>
    <col min="18" max="18" width="9.140625" style="300"/>
    <col min="19" max="20" width="8.7109375" style="15" customWidth="1"/>
    <col min="21" max="21" width="6.5703125" style="15" customWidth="1"/>
    <col min="22" max="22" width="9.140625" style="306"/>
    <col min="23" max="23" width="6.5703125" style="29" customWidth="1"/>
    <col min="24" max="24" width="12.7109375" customWidth="1"/>
    <col min="25" max="25" width="12.7109375" style="29" customWidth="1"/>
    <col min="26" max="26" width="22.7109375" customWidth="1"/>
  </cols>
  <sheetData>
    <row r="1" spans="1:26" ht="24" customHeight="1" x14ac:dyDescent="0.3">
      <c r="C1" s="1"/>
      <c r="F1" s="6"/>
      <c r="G1" s="517" t="s">
        <v>376</v>
      </c>
      <c r="H1" s="518"/>
      <c r="I1" s="518"/>
      <c r="J1" s="518"/>
      <c r="K1" s="519"/>
      <c r="L1" s="288"/>
      <c r="M1" s="520" t="s">
        <v>44</v>
      </c>
      <c r="N1" s="521"/>
      <c r="O1" s="521"/>
      <c r="P1" s="521"/>
      <c r="Q1" s="522"/>
      <c r="R1" s="295"/>
      <c r="S1" s="523" t="s">
        <v>375</v>
      </c>
      <c r="T1" s="524"/>
      <c r="U1" s="525"/>
      <c r="V1" s="301"/>
      <c r="W1" s="307" t="s">
        <v>14</v>
      </c>
      <c r="X1" s="16" t="s">
        <v>13</v>
      </c>
      <c r="Y1" s="312"/>
    </row>
    <row r="2" spans="1:26" ht="25.5" customHeight="1" thickBot="1" x14ac:dyDescent="0.35">
      <c r="A2" t="s">
        <v>141</v>
      </c>
      <c r="B2" s="17" t="s">
        <v>15</v>
      </c>
      <c r="C2" s="527"/>
      <c r="D2" s="527"/>
      <c r="E2" s="527"/>
      <c r="F2" s="527"/>
      <c r="G2" s="20" t="s">
        <v>10</v>
      </c>
      <c r="H2" s="20" t="s">
        <v>22</v>
      </c>
      <c r="I2" s="20" t="s">
        <v>11</v>
      </c>
      <c r="J2" s="20" t="s">
        <v>23</v>
      </c>
      <c r="K2" s="20" t="s">
        <v>12</v>
      </c>
      <c r="L2" s="289" t="s">
        <v>17</v>
      </c>
      <c r="M2" s="21" t="s">
        <v>10</v>
      </c>
      <c r="N2" s="21" t="s">
        <v>22</v>
      </c>
      <c r="O2" s="21" t="s">
        <v>11</v>
      </c>
      <c r="P2" s="21" t="s">
        <v>23</v>
      </c>
      <c r="Q2" s="21" t="s">
        <v>12</v>
      </c>
      <c r="R2" s="296" t="s">
        <v>17</v>
      </c>
      <c r="S2" s="18" t="s">
        <v>25</v>
      </c>
      <c r="T2" s="18" t="s">
        <v>24</v>
      </c>
      <c r="U2" s="18" t="s">
        <v>12</v>
      </c>
      <c r="V2" s="302" t="s">
        <v>18</v>
      </c>
      <c r="W2" s="308" t="s">
        <v>14</v>
      </c>
      <c r="X2" s="23" t="s">
        <v>13</v>
      </c>
      <c r="Y2" s="313" t="s">
        <v>20</v>
      </c>
      <c r="Z2" s="13" t="s">
        <v>21</v>
      </c>
    </row>
    <row r="3" spans="1:26" ht="16.5" customHeight="1" thickBot="1" x14ac:dyDescent="0.3">
      <c r="B3" s="30" t="s">
        <v>359</v>
      </c>
      <c r="C3" s="71" t="s">
        <v>363</v>
      </c>
      <c r="D3" s="37"/>
      <c r="E3" s="38"/>
      <c r="F3" s="39"/>
      <c r="G3" s="69" t="s">
        <v>7</v>
      </c>
      <c r="H3" s="35"/>
      <c r="I3" s="35"/>
      <c r="J3" s="35"/>
      <c r="K3" s="35"/>
      <c r="L3" s="290"/>
      <c r="M3" s="35"/>
      <c r="N3" s="35"/>
      <c r="O3" s="35"/>
      <c r="P3" s="35"/>
      <c r="Q3" s="35"/>
      <c r="R3" s="290"/>
      <c r="S3" s="35"/>
      <c r="T3" s="35"/>
      <c r="U3" s="35"/>
      <c r="V3" s="290"/>
      <c r="W3" s="290"/>
      <c r="X3" s="36"/>
      <c r="Y3" s="314"/>
      <c r="Z3" s="19"/>
    </row>
    <row r="4" spans="1:26" ht="15.75" thickBot="1" x14ac:dyDescent="0.3">
      <c r="A4">
        <v>1</v>
      </c>
      <c r="B4" s="30" t="s">
        <v>28</v>
      </c>
      <c r="C4" s="56">
        <v>4743</v>
      </c>
      <c r="D4" s="56" t="s">
        <v>142</v>
      </c>
      <c r="E4" s="56" t="s">
        <v>29</v>
      </c>
      <c r="F4" s="345" t="s">
        <v>140</v>
      </c>
      <c r="G4" s="25"/>
      <c r="H4" s="26"/>
      <c r="I4" s="26"/>
      <c r="J4" s="26"/>
      <c r="K4" s="26"/>
      <c r="L4" s="291" t="e">
        <f>VLOOKUP(K4,#REF!,2,FALSE)</f>
        <v>#REF!</v>
      </c>
      <c r="M4" s="27"/>
      <c r="N4" s="27"/>
      <c r="O4" s="27"/>
      <c r="P4" s="27"/>
      <c r="Q4" s="27"/>
      <c r="R4" s="297" t="e">
        <f>VLOOKUP(Q4,#REF!,2,FALSE)</f>
        <v>#REF!</v>
      </c>
      <c r="S4" s="28"/>
      <c r="T4" s="28"/>
      <c r="U4" s="28"/>
      <c r="V4" s="303" t="e">
        <f>VLOOKUP(U4,#REF!,2,FALSE)</f>
        <v>#REF!</v>
      </c>
      <c r="W4" s="309" t="e">
        <f t="shared" ref="W4:W8" si="0">SUM(V4,R4,L4)</f>
        <v>#REF!</v>
      </c>
      <c r="X4" s="5"/>
      <c r="Y4" s="315" t="e">
        <f>VLOOKUP(X4,#REF!,2,FALSE)</f>
        <v>#REF!</v>
      </c>
      <c r="Z4" s="19"/>
    </row>
    <row r="5" spans="1:26" ht="20.25" customHeight="1" thickBot="1" x14ac:dyDescent="0.3">
      <c r="A5">
        <v>2</v>
      </c>
      <c r="B5" s="30" t="s">
        <v>28</v>
      </c>
      <c r="C5" s="56">
        <v>5319</v>
      </c>
      <c r="D5" s="56" t="s">
        <v>143</v>
      </c>
      <c r="E5" s="56" t="s">
        <v>144</v>
      </c>
      <c r="F5" s="346" t="s">
        <v>145</v>
      </c>
      <c r="G5" s="24"/>
      <c r="H5" s="11"/>
      <c r="I5" s="11"/>
      <c r="J5" s="11"/>
      <c r="K5" s="11"/>
      <c r="L5" s="292" t="e">
        <f>VLOOKUP(K5,#REF!,2,FALSE)</f>
        <v>#REF!</v>
      </c>
      <c r="M5" s="9"/>
      <c r="N5" s="9"/>
      <c r="O5" s="9"/>
      <c r="P5" s="9"/>
      <c r="Q5" s="9"/>
      <c r="R5" s="298" t="e">
        <f>VLOOKUP(Q5,#REF!,2,FALSE)</f>
        <v>#REF!</v>
      </c>
      <c r="S5" s="14"/>
      <c r="T5" s="14"/>
      <c r="U5" s="14"/>
      <c r="V5" s="304" t="e">
        <f>VLOOKUP(U5,#REF!,2,FALSE)</f>
        <v>#REF!</v>
      </c>
      <c r="W5" s="310" t="e">
        <f t="shared" si="0"/>
        <v>#REF!</v>
      </c>
      <c r="X5" s="4"/>
      <c r="Y5" s="315" t="e">
        <f>VLOOKUP(X5,#REF!,2,FALSE)</f>
        <v>#REF!</v>
      </c>
      <c r="Z5" s="19"/>
    </row>
    <row r="6" spans="1:26" ht="20.25" customHeight="1" thickBot="1" x14ac:dyDescent="0.3">
      <c r="A6">
        <v>3</v>
      </c>
      <c r="B6" s="30" t="s">
        <v>28</v>
      </c>
      <c r="C6" s="56">
        <v>5159</v>
      </c>
      <c r="D6" s="56" t="s">
        <v>48</v>
      </c>
      <c r="E6" s="56" t="s">
        <v>146</v>
      </c>
      <c r="F6" s="346" t="s">
        <v>147</v>
      </c>
      <c r="G6" s="24"/>
      <c r="H6" s="11"/>
      <c r="I6" s="11"/>
      <c r="J6" s="11"/>
      <c r="K6" s="26"/>
      <c r="L6" s="292" t="e">
        <f>VLOOKUP(K6,#REF!,2,FALSE)</f>
        <v>#REF!</v>
      </c>
      <c r="M6" s="9"/>
      <c r="N6" s="9"/>
      <c r="O6" s="9"/>
      <c r="P6" s="9"/>
      <c r="Q6" s="27"/>
      <c r="R6" s="298" t="e">
        <f>VLOOKUP(Q6,#REF!,2,FALSE)</f>
        <v>#REF!</v>
      </c>
      <c r="S6" s="14"/>
      <c r="T6" s="14"/>
      <c r="U6" s="28"/>
      <c r="V6" s="304" t="e">
        <f>VLOOKUP(U6,#REF!,2,FALSE)</f>
        <v>#REF!</v>
      </c>
      <c r="W6" s="310" t="e">
        <f t="shared" si="0"/>
        <v>#REF!</v>
      </c>
      <c r="X6" s="5"/>
      <c r="Y6" s="315" t="e">
        <f>VLOOKUP(X6,#REF!,2,FALSE)</f>
        <v>#REF!</v>
      </c>
      <c r="Z6" s="19"/>
    </row>
    <row r="7" spans="1:26" ht="27" customHeight="1" thickBot="1" x14ac:dyDescent="0.3">
      <c r="A7">
        <v>4</v>
      </c>
      <c r="B7" s="30" t="s">
        <v>28</v>
      </c>
      <c r="C7" s="56">
        <v>5215</v>
      </c>
      <c r="D7" s="56" t="s">
        <v>148</v>
      </c>
      <c r="E7" s="56" t="s">
        <v>149</v>
      </c>
      <c r="F7" s="346" t="s">
        <v>150</v>
      </c>
      <c r="G7" s="24"/>
      <c r="H7" s="11"/>
      <c r="I7" s="11"/>
      <c r="J7" s="11"/>
      <c r="K7" s="11"/>
      <c r="L7" s="292" t="e">
        <f>VLOOKUP(K7,#REF!,2,FALSE)</f>
        <v>#REF!</v>
      </c>
      <c r="M7" s="9"/>
      <c r="N7" s="9"/>
      <c r="O7" s="9"/>
      <c r="P7" s="9"/>
      <c r="Q7" s="9"/>
      <c r="R7" s="298" t="e">
        <f>VLOOKUP(Q7,#REF!,2,FALSE)</f>
        <v>#REF!</v>
      </c>
      <c r="S7" s="14"/>
      <c r="T7" s="14"/>
      <c r="U7" s="14"/>
      <c r="V7" s="304" t="e">
        <f>VLOOKUP(U7,#REF!,2,FALSE)</f>
        <v>#REF!</v>
      </c>
      <c r="W7" s="310" t="e">
        <f t="shared" si="0"/>
        <v>#REF!</v>
      </c>
      <c r="X7" s="4"/>
      <c r="Y7" s="315" t="e">
        <f>VLOOKUP(X7,#REF!,2,FALSE)</f>
        <v>#REF!</v>
      </c>
      <c r="Z7" s="19"/>
    </row>
    <row r="8" spans="1:26" ht="20.25" customHeight="1" thickBot="1" x14ac:dyDescent="0.3">
      <c r="A8">
        <v>5</v>
      </c>
      <c r="B8" s="30" t="s">
        <v>28</v>
      </c>
      <c r="C8" s="56">
        <v>4990</v>
      </c>
      <c r="D8" s="56" t="s">
        <v>151</v>
      </c>
      <c r="E8" s="56" t="s">
        <v>50</v>
      </c>
      <c r="F8" s="346" t="s">
        <v>152</v>
      </c>
      <c r="G8" s="24"/>
      <c r="H8" s="11"/>
      <c r="I8" s="11"/>
      <c r="J8" s="11"/>
      <c r="K8" s="26"/>
      <c r="L8" s="292" t="e">
        <f>VLOOKUP(K8,#REF!,2,FALSE)</f>
        <v>#REF!</v>
      </c>
      <c r="M8" s="9"/>
      <c r="N8" s="9"/>
      <c r="O8" s="9"/>
      <c r="P8" s="9"/>
      <c r="Q8" s="27"/>
      <c r="R8" s="298" t="e">
        <f>VLOOKUP(Q8,#REF!,2,FALSE)</f>
        <v>#REF!</v>
      </c>
      <c r="S8" s="14"/>
      <c r="T8" s="14"/>
      <c r="U8" s="28"/>
      <c r="V8" s="304" t="e">
        <f>VLOOKUP(U8,#REF!,2,FALSE)</f>
        <v>#REF!</v>
      </c>
      <c r="W8" s="310" t="e">
        <f t="shared" si="0"/>
        <v>#REF!</v>
      </c>
      <c r="X8" s="5"/>
      <c r="Y8" s="315" t="e">
        <f>VLOOKUP(X8,#REF!,2,FALSE)</f>
        <v>#REF!</v>
      </c>
      <c r="Z8" s="19"/>
    </row>
    <row r="9" spans="1:26" ht="20.25" customHeight="1" thickBot="1" x14ac:dyDescent="0.3">
      <c r="A9">
        <v>6</v>
      </c>
      <c r="B9" s="30" t="s">
        <v>28</v>
      </c>
      <c r="C9" s="56">
        <v>5036</v>
      </c>
      <c r="D9" s="56" t="s">
        <v>53</v>
      </c>
      <c r="E9" s="56" t="s">
        <v>54</v>
      </c>
      <c r="F9" s="346" t="s">
        <v>55</v>
      </c>
      <c r="G9" s="24"/>
      <c r="H9" s="11"/>
      <c r="I9" s="11"/>
      <c r="J9" s="11"/>
      <c r="K9" s="11"/>
      <c r="L9" s="292" t="e">
        <f>VLOOKUP(K9,#REF!,2,FALSE)</f>
        <v>#REF!</v>
      </c>
      <c r="M9" s="9"/>
      <c r="N9" s="9"/>
      <c r="O9" s="9"/>
      <c r="P9" s="9"/>
      <c r="Q9" s="9"/>
      <c r="R9" s="298" t="e">
        <f>VLOOKUP(Q9,#REF!,2,FALSE)</f>
        <v>#REF!</v>
      </c>
      <c r="S9" s="14"/>
      <c r="T9" s="14"/>
      <c r="U9" s="14"/>
      <c r="V9" s="304" t="e">
        <f>VLOOKUP(U9,#REF!,2,FALSE)</f>
        <v>#REF!</v>
      </c>
      <c r="W9" s="310" t="e">
        <f t="shared" ref="W9:W12" si="1">SUM(V9,R9,L9)</f>
        <v>#REF!</v>
      </c>
      <c r="X9" s="4"/>
      <c r="Y9" s="315" t="e">
        <f>VLOOKUP(X9,#REF!,2,FALSE)</f>
        <v>#REF!</v>
      </c>
      <c r="Z9" s="19"/>
    </row>
    <row r="10" spans="1:26" ht="20.25" customHeight="1" thickBot="1" x14ac:dyDescent="0.3">
      <c r="A10">
        <v>7</v>
      </c>
      <c r="B10" s="30" t="s">
        <v>28</v>
      </c>
      <c r="C10" s="56">
        <v>4974</v>
      </c>
      <c r="D10" s="56" t="s">
        <v>51</v>
      </c>
      <c r="E10" s="56" t="s">
        <v>52</v>
      </c>
      <c r="F10" s="346" t="s">
        <v>153</v>
      </c>
      <c r="G10" s="24"/>
      <c r="H10" s="11"/>
      <c r="I10" s="11"/>
      <c r="J10" s="11"/>
      <c r="K10" s="26"/>
      <c r="L10" s="292" t="e">
        <f>VLOOKUP(K10,#REF!,2,FALSE)</f>
        <v>#REF!</v>
      </c>
      <c r="M10" s="9"/>
      <c r="N10" s="9"/>
      <c r="O10" s="9"/>
      <c r="P10" s="9"/>
      <c r="Q10" s="27"/>
      <c r="R10" s="298" t="e">
        <f>VLOOKUP(Q10,#REF!,2,FALSE)</f>
        <v>#REF!</v>
      </c>
      <c r="S10" s="14"/>
      <c r="T10" s="14"/>
      <c r="U10" s="28"/>
      <c r="V10" s="304" t="e">
        <f>VLOOKUP(U10,#REF!,2,FALSE)</f>
        <v>#REF!</v>
      </c>
      <c r="W10" s="310" t="e">
        <f t="shared" si="1"/>
        <v>#REF!</v>
      </c>
      <c r="X10" s="5"/>
      <c r="Y10" s="315" t="e">
        <f>VLOOKUP(X10,#REF!,2,FALSE)</f>
        <v>#REF!</v>
      </c>
      <c r="Z10" s="19"/>
    </row>
    <row r="11" spans="1:26" ht="20.25" customHeight="1" thickBot="1" x14ac:dyDescent="0.3">
      <c r="A11">
        <v>8</v>
      </c>
      <c r="B11" s="30" t="s">
        <v>28</v>
      </c>
      <c r="C11" s="56">
        <v>5083</v>
      </c>
      <c r="D11" s="56" t="s">
        <v>154</v>
      </c>
      <c r="E11" s="56" t="s">
        <v>155</v>
      </c>
      <c r="F11" s="346" t="s">
        <v>156</v>
      </c>
      <c r="G11" s="24"/>
      <c r="H11" s="11"/>
      <c r="I11" s="11"/>
      <c r="J11" s="11"/>
      <c r="K11" s="11"/>
      <c r="L11" s="292" t="e">
        <f>VLOOKUP(K11,#REF!,2,FALSE)</f>
        <v>#REF!</v>
      </c>
      <c r="M11" s="9"/>
      <c r="N11" s="9"/>
      <c r="O11" s="9"/>
      <c r="P11" s="9"/>
      <c r="Q11" s="9"/>
      <c r="R11" s="298" t="e">
        <f>VLOOKUP(Q11,#REF!,2,FALSE)</f>
        <v>#REF!</v>
      </c>
      <c r="S11" s="14"/>
      <c r="T11" s="14"/>
      <c r="U11" s="14"/>
      <c r="V11" s="304" t="e">
        <f>VLOOKUP(U11,#REF!,2,FALSE)</f>
        <v>#REF!</v>
      </c>
      <c r="W11" s="310" t="e">
        <f t="shared" si="1"/>
        <v>#REF!</v>
      </c>
      <c r="X11" s="4"/>
      <c r="Y11" s="315" t="e">
        <f>VLOOKUP(X11,#REF!,2,FALSE)</f>
        <v>#REF!</v>
      </c>
      <c r="Z11" s="19"/>
    </row>
    <row r="12" spans="1:26" ht="20.25" customHeight="1" thickBot="1" x14ac:dyDescent="0.3">
      <c r="A12">
        <v>9</v>
      </c>
      <c r="B12" s="30" t="s">
        <v>28</v>
      </c>
      <c r="C12" s="56">
        <v>5457</v>
      </c>
      <c r="D12" s="56" t="s">
        <v>157</v>
      </c>
      <c r="E12" s="56" t="s">
        <v>57</v>
      </c>
      <c r="F12" s="346" t="s">
        <v>152</v>
      </c>
      <c r="G12" s="24"/>
      <c r="H12" s="11"/>
      <c r="I12" s="11"/>
      <c r="J12" s="11"/>
      <c r="K12" s="26"/>
      <c r="L12" s="292" t="e">
        <f>VLOOKUP(K12,#REF!,2,FALSE)</f>
        <v>#REF!</v>
      </c>
      <c r="M12" s="9"/>
      <c r="N12" s="9"/>
      <c r="O12" s="9"/>
      <c r="P12" s="9"/>
      <c r="Q12" s="27"/>
      <c r="R12" s="298" t="e">
        <f>VLOOKUP(Q12,#REF!,2,FALSE)</f>
        <v>#REF!</v>
      </c>
      <c r="S12" s="14"/>
      <c r="T12" s="14"/>
      <c r="U12" s="28"/>
      <c r="V12" s="304" t="e">
        <f>VLOOKUP(U12,#REF!,2,FALSE)</f>
        <v>#REF!</v>
      </c>
      <c r="W12" s="310" t="e">
        <f t="shared" si="1"/>
        <v>#REF!</v>
      </c>
      <c r="X12" s="5"/>
      <c r="Y12" s="315" t="e">
        <f>VLOOKUP(X12,#REF!,2,FALSE)</f>
        <v>#REF!</v>
      </c>
      <c r="Z12" s="19"/>
    </row>
    <row r="13" spans="1:26" ht="20.25" customHeight="1" thickBot="1" x14ac:dyDescent="0.3">
      <c r="A13">
        <v>10</v>
      </c>
      <c r="B13" s="30" t="s">
        <v>28</v>
      </c>
      <c r="C13" s="56">
        <v>5383</v>
      </c>
      <c r="D13" s="56" t="s">
        <v>58</v>
      </c>
      <c r="E13" s="56" t="s">
        <v>59</v>
      </c>
      <c r="F13" s="346" t="s">
        <v>158</v>
      </c>
      <c r="G13" s="24"/>
      <c r="H13" s="11"/>
      <c r="I13" s="11"/>
      <c r="J13" s="11"/>
      <c r="K13" s="11"/>
      <c r="L13" s="292" t="e">
        <f>VLOOKUP(K13,#REF!,2,FALSE)</f>
        <v>#REF!</v>
      </c>
      <c r="M13" s="9"/>
      <c r="N13" s="9"/>
      <c r="O13" s="9"/>
      <c r="P13" s="9"/>
      <c r="Q13" s="9"/>
      <c r="R13" s="298" t="e">
        <f>VLOOKUP(Q13,#REF!,2,FALSE)</f>
        <v>#REF!</v>
      </c>
      <c r="S13" s="14"/>
      <c r="T13" s="14"/>
      <c r="U13" s="14"/>
      <c r="V13" s="304" t="e">
        <f>VLOOKUP(U13,#REF!,2,FALSE)</f>
        <v>#REF!</v>
      </c>
      <c r="W13" s="310" t="e">
        <f t="shared" ref="W13:W14" si="2">SUM(V13,R13,L13)</f>
        <v>#REF!</v>
      </c>
      <c r="X13" s="4"/>
      <c r="Y13" s="315" t="e">
        <f>VLOOKUP(X13,#REF!,2,FALSE)</f>
        <v>#REF!</v>
      </c>
      <c r="Z13" s="19"/>
    </row>
    <row r="14" spans="1:26" ht="20.25" customHeight="1" thickBot="1" x14ac:dyDescent="0.3">
      <c r="A14">
        <v>11</v>
      </c>
      <c r="B14" s="30" t="s">
        <v>28</v>
      </c>
      <c r="C14" s="56">
        <v>4447</v>
      </c>
      <c r="D14" s="56" t="s">
        <v>159</v>
      </c>
      <c r="E14" s="56" t="s">
        <v>160</v>
      </c>
      <c r="F14" s="346" t="s">
        <v>161</v>
      </c>
      <c r="G14" s="24"/>
      <c r="H14" s="11"/>
      <c r="I14" s="11"/>
      <c r="J14" s="11"/>
      <c r="K14" s="26"/>
      <c r="L14" s="292" t="e">
        <f>VLOOKUP(K14,#REF!,2,FALSE)</f>
        <v>#REF!</v>
      </c>
      <c r="M14" s="9"/>
      <c r="N14" s="9"/>
      <c r="O14" s="9"/>
      <c r="P14" s="9"/>
      <c r="Q14" s="27"/>
      <c r="R14" s="298" t="e">
        <f>VLOOKUP(Q14,#REF!,2,FALSE)</f>
        <v>#REF!</v>
      </c>
      <c r="S14" s="14"/>
      <c r="T14" s="14"/>
      <c r="U14" s="28"/>
      <c r="V14" s="304" t="e">
        <f>VLOOKUP(U14,#REF!,2,FALSE)</f>
        <v>#REF!</v>
      </c>
      <c r="W14" s="310" t="e">
        <f t="shared" si="2"/>
        <v>#REF!</v>
      </c>
      <c r="X14" s="5"/>
      <c r="Y14" s="315" t="e">
        <f>VLOOKUP(X14,#REF!,2,FALSE)</f>
        <v>#REF!</v>
      </c>
      <c r="Z14" s="19"/>
    </row>
    <row r="15" spans="1:26" ht="20.25" customHeight="1" thickBot="1" x14ac:dyDescent="0.3">
      <c r="A15">
        <v>12</v>
      </c>
      <c r="B15" s="30" t="s">
        <v>28</v>
      </c>
      <c r="C15" s="56">
        <v>5458</v>
      </c>
      <c r="D15" s="56" t="s">
        <v>46</v>
      </c>
      <c r="E15" s="56" t="s">
        <v>47</v>
      </c>
      <c r="F15" s="346" t="s">
        <v>152</v>
      </c>
      <c r="G15" s="24"/>
      <c r="H15" s="11"/>
      <c r="I15" s="11"/>
      <c r="J15" s="11"/>
      <c r="K15" s="11"/>
      <c r="L15" s="292" t="e">
        <f>VLOOKUP(K15,#REF!,2,FALSE)</f>
        <v>#REF!</v>
      </c>
      <c r="M15" s="9"/>
      <c r="N15" s="9"/>
      <c r="O15" s="9"/>
      <c r="P15" s="9"/>
      <c r="Q15" s="9"/>
      <c r="R15" s="298" t="e">
        <f>VLOOKUP(Q15,#REF!,2,FALSE)</f>
        <v>#REF!</v>
      </c>
      <c r="S15" s="14"/>
      <c r="T15" s="14"/>
      <c r="U15" s="14"/>
      <c r="V15" s="304" t="e">
        <f>VLOOKUP(U15,#REF!,2,FALSE)</f>
        <v>#REF!</v>
      </c>
      <c r="W15" s="310" t="e">
        <f t="shared" ref="W15:W16" si="3">SUM(V15,R15,L15)</f>
        <v>#REF!</v>
      </c>
      <c r="X15" s="4"/>
      <c r="Y15" s="315" t="e">
        <f>VLOOKUP(X15,#REF!,2,FALSE)</f>
        <v>#REF!</v>
      </c>
      <c r="Z15" s="19"/>
    </row>
    <row r="16" spans="1:26" ht="20.25" customHeight="1" x14ac:dyDescent="0.25">
      <c r="A16">
        <v>13</v>
      </c>
      <c r="B16" s="30" t="s">
        <v>28</v>
      </c>
      <c r="C16" s="64"/>
      <c r="D16" s="56" t="s">
        <v>162</v>
      </c>
      <c r="E16" s="56" t="s">
        <v>163</v>
      </c>
      <c r="F16" s="347" t="s">
        <v>164</v>
      </c>
      <c r="G16" s="24"/>
      <c r="H16" s="11"/>
      <c r="I16" s="11"/>
      <c r="J16" s="11"/>
      <c r="K16" s="26"/>
      <c r="L16" s="292" t="e">
        <f>VLOOKUP(K16,#REF!,2,FALSE)</f>
        <v>#REF!</v>
      </c>
      <c r="M16" s="9"/>
      <c r="N16" s="9"/>
      <c r="O16" s="9"/>
      <c r="P16" s="9"/>
      <c r="Q16" s="27"/>
      <c r="R16" s="298" t="e">
        <f>VLOOKUP(Q16,#REF!,2,FALSE)</f>
        <v>#REF!</v>
      </c>
      <c r="S16" s="14"/>
      <c r="T16" s="14"/>
      <c r="U16" s="28"/>
      <c r="V16" s="304" t="e">
        <f>VLOOKUP(U16,#REF!,2,FALSE)</f>
        <v>#REF!</v>
      </c>
      <c r="W16" s="310" t="e">
        <f t="shared" si="3"/>
        <v>#REF!</v>
      </c>
      <c r="X16" s="4"/>
      <c r="Y16" s="315" t="e">
        <f>VLOOKUP(X16,#REF!,2,FALSE)</f>
        <v>#REF!</v>
      </c>
      <c r="Z16" s="19"/>
    </row>
    <row r="17" spans="1:26" ht="23.25" customHeight="1" x14ac:dyDescent="0.3">
      <c r="C17" s="44"/>
      <c r="D17" s="43"/>
      <c r="E17" s="43"/>
      <c r="F17" s="45"/>
      <c r="G17" s="517" t="s">
        <v>43</v>
      </c>
      <c r="H17" s="518"/>
      <c r="I17" s="518"/>
      <c r="J17" s="518"/>
      <c r="K17" s="519"/>
      <c r="L17" s="288"/>
      <c r="M17" s="520" t="s">
        <v>44</v>
      </c>
      <c r="N17" s="521"/>
      <c r="O17" s="521"/>
      <c r="P17" s="521"/>
      <c r="Q17" s="522"/>
      <c r="R17" s="295"/>
      <c r="S17" s="523" t="s">
        <v>45</v>
      </c>
      <c r="T17" s="524"/>
      <c r="U17" s="525"/>
      <c r="V17" s="301"/>
      <c r="W17" s="307" t="s">
        <v>14</v>
      </c>
      <c r="X17" s="46" t="s">
        <v>13</v>
      </c>
      <c r="Y17" s="312"/>
    </row>
    <row r="18" spans="1:26" ht="23.25" customHeight="1" thickBot="1" x14ac:dyDescent="0.35">
      <c r="B18" s="17" t="s">
        <v>15</v>
      </c>
      <c r="C18" s="526"/>
      <c r="D18" s="527"/>
      <c r="E18" s="527"/>
      <c r="F18" s="527"/>
      <c r="G18" s="20" t="s">
        <v>10</v>
      </c>
      <c r="H18" s="20" t="s">
        <v>22</v>
      </c>
      <c r="I18" s="20" t="s">
        <v>11</v>
      </c>
      <c r="J18" s="20" t="s">
        <v>23</v>
      </c>
      <c r="K18" s="20" t="s">
        <v>12</v>
      </c>
      <c r="L18" s="289" t="s">
        <v>17</v>
      </c>
      <c r="M18" s="21" t="s">
        <v>10</v>
      </c>
      <c r="N18" s="21" t="s">
        <v>22</v>
      </c>
      <c r="O18" s="21" t="s">
        <v>11</v>
      </c>
      <c r="P18" s="21" t="s">
        <v>23</v>
      </c>
      <c r="Q18" s="21" t="s">
        <v>12</v>
      </c>
      <c r="R18" s="296" t="s">
        <v>17</v>
      </c>
      <c r="S18" s="18" t="s">
        <v>25</v>
      </c>
      <c r="T18" s="18" t="s">
        <v>24</v>
      </c>
      <c r="U18" s="18" t="s">
        <v>12</v>
      </c>
      <c r="V18" s="302" t="s">
        <v>18</v>
      </c>
      <c r="W18" s="308" t="s">
        <v>14</v>
      </c>
      <c r="X18" s="47" t="s">
        <v>13</v>
      </c>
      <c r="Y18" s="316" t="s">
        <v>20</v>
      </c>
      <c r="Z18" s="13" t="s">
        <v>21</v>
      </c>
    </row>
    <row r="19" spans="1:26" ht="16.5" thickBot="1" x14ac:dyDescent="0.3">
      <c r="B19" s="31" t="s">
        <v>371</v>
      </c>
      <c r="C19" s="70" t="s">
        <v>366</v>
      </c>
      <c r="D19" s="32"/>
      <c r="E19" s="32"/>
      <c r="F19" s="33"/>
      <c r="G19" s="531" t="s">
        <v>5</v>
      </c>
      <c r="H19" s="532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2"/>
      <c r="X19" s="533"/>
      <c r="Y19" s="315" t="e">
        <f>VLOOKUP(X19,#REF!,2,FALSE)</f>
        <v>#REF!</v>
      </c>
      <c r="Z19" s="19"/>
    </row>
    <row r="20" spans="1:26" ht="20.25" customHeight="1" x14ac:dyDescent="0.25">
      <c r="A20">
        <v>1</v>
      </c>
      <c r="B20" t="s">
        <v>30</v>
      </c>
      <c r="C20" s="40">
        <v>5245</v>
      </c>
      <c r="D20" s="40" t="s">
        <v>142</v>
      </c>
      <c r="E20" s="62" t="s">
        <v>31</v>
      </c>
      <c r="F20" s="58" t="s">
        <v>140</v>
      </c>
      <c r="G20" s="24"/>
      <c r="H20" s="11"/>
      <c r="I20" s="11"/>
      <c r="J20" s="11"/>
      <c r="K20" s="11"/>
      <c r="L20" s="292" t="e">
        <f>VLOOKUP(K20,#REF!,2,FALSE)</f>
        <v>#REF!</v>
      </c>
      <c r="M20" s="9"/>
      <c r="N20" s="9"/>
      <c r="O20" s="9"/>
      <c r="P20" s="9"/>
      <c r="Q20" s="27"/>
      <c r="R20" s="298" t="e">
        <f>VLOOKUP(Q20,#REF!,2,FALSE)</f>
        <v>#REF!</v>
      </c>
      <c r="S20" s="14"/>
      <c r="T20" s="14"/>
      <c r="U20" s="28"/>
      <c r="V20" s="304" t="e">
        <f>VLOOKUP(U20,#REF!,2,FALSE)</f>
        <v>#REF!</v>
      </c>
      <c r="W20" s="310" t="e">
        <f t="shared" ref="W20" si="4">SUM(V20,R20,L20)</f>
        <v>#REF!</v>
      </c>
      <c r="X20" s="4"/>
      <c r="Y20" s="315" t="e">
        <f>VLOOKUP(X20,#REF!,2,FALSE)</f>
        <v>#REF!</v>
      </c>
      <c r="Z20" s="19"/>
    </row>
    <row r="21" spans="1:26" ht="20.25" customHeight="1" x14ac:dyDescent="0.25">
      <c r="A21">
        <v>2</v>
      </c>
      <c r="B21" t="s">
        <v>30</v>
      </c>
      <c r="C21" s="40">
        <v>5149</v>
      </c>
      <c r="D21" s="56" t="s">
        <v>315</v>
      </c>
      <c r="E21" s="40" t="s">
        <v>316</v>
      </c>
      <c r="F21" s="57" t="s">
        <v>207</v>
      </c>
      <c r="G21" s="24"/>
      <c r="H21" s="11"/>
      <c r="I21" s="11"/>
      <c r="J21" s="11"/>
      <c r="K21" s="11"/>
      <c r="L21" s="292" t="e">
        <f>VLOOKUP(K21,#REF!,2,FALSE)</f>
        <v>#REF!</v>
      </c>
      <c r="M21" s="9"/>
      <c r="N21" s="9"/>
      <c r="O21" s="9"/>
      <c r="P21" s="9"/>
      <c r="Q21" s="9"/>
      <c r="R21" s="298" t="e">
        <f>VLOOKUP(Q21,#REF!,2,FALSE)</f>
        <v>#REF!</v>
      </c>
      <c r="S21" s="14"/>
      <c r="T21" s="14"/>
      <c r="U21" s="14"/>
      <c r="V21" s="304" t="e">
        <f>VLOOKUP(U21,#REF!,2,FALSE)</f>
        <v>#REF!</v>
      </c>
      <c r="W21" s="310" t="e">
        <f t="shared" ref="W21" si="5">SUM(V21,R21,L21)</f>
        <v>#REF!</v>
      </c>
      <c r="X21" s="4"/>
      <c r="Y21" s="315" t="e">
        <f>VLOOKUP(X21,#REF!,2,FALSE)</f>
        <v>#REF!</v>
      </c>
      <c r="Z21" s="19"/>
    </row>
    <row r="22" spans="1:26" ht="16.5" customHeight="1" x14ac:dyDescent="0.25">
      <c r="A22">
        <v>3</v>
      </c>
      <c r="B22" t="s">
        <v>30</v>
      </c>
      <c r="C22" s="40">
        <v>4892</v>
      </c>
      <c r="D22" s="40" t="s">
        <v>317</v>
      </c>
      <c r="E22" s="40" t="s">
        <v>318</v>
      </c>
      <c r="F22" s="58" t="s">
        <v>319</v>
      </c>
      <c r="G22" s="24"/>
      <c r="H22" s="11"/>
      <c r="I22" s="11"/>
      <c r="J22" s="11"/>
      <c r="K22" s="11"/>
      <c r="L22" s="292" t="e">
        <f>VLOOKUP(K22,#REF!,2,FALSE)</f>
        <v>#REF!</v>
      </c>
      <c r="M22" s="9"/>
      <c r="N22" s="9"/>
      <c r="O22" s="9"/>
      <c r="P22" s="9"/>
      <c r="Q22" s="27"/>
      <c r="R22" s="298" t="e">
        <f>VLOOKUP(Q22,#REF!,2,FALSE)</f>
        <v>#REF!</v>
      </c>
      <c r="S22" s="14"/>
      <c r="T22" s="14"/>
      <c r="U22" s="28"/>
      <c r="V22" s="304" t="e">
        <f>VLOOKUP(U22,#REF!,2,FALSE)</f>
        <v>#REF!</v>
      </c>
      <c r="W22" s="310" t="e">
        <f t="shared" ref="W22:W28" si="6">SUM(V22,R22,L22)</f>
        <v>#REF!</v>
      </c>
      <c r="X22" s="4"/>
      <c r="Y22" s="315" t="e">
        <f>VLOOKUP(X22,#REF!,2,FALSE)</f>
        <v>#REF!</v>
      </c>
      <c r="Z22" s="19"/>
    </row>
    <row r="23" spans="1:26" ht="18" customHeight="1" x14ac:dyDescent="0.25">
      <c r="A23">
        <v>4</v>
      </c>
      <c r="B23" t="s">
        <v>30</v>
      </c>
      <c r="C23" s="40">
        <v>5315</v>
      </c>
      <c r="D23" s="40" t="s">
        <v>320</v>
      </c>
      <c r="E23" s="40" t="s">
        <v>321</v>
      </c>
      <c r="F23" s="58" t="s">
        <v>207</v>
      </c>
      <c r="G23" s="24"/>
      <c r="H23" s="11"/>
      <c r="I23" s="11"/>
      <c r="J23" s="11"/>
      <c r="K23" s="11"/>
      <c r="L23" s="292" t="e">
        <f>VLOOKUP(K23,#REF!,2,FALSE)</f>
        <v>#REF!</v>
      </c>
      <c r="M23" s="9"/>
      <c r="N23" s="9"/>
      <c r="O23" s="9"/>
      <c r="P23" s="9"/>
      <c r="Q23" s="9"/>
      <c r="R23" s="298" t="e">
        <f>VLOOKUP(Q23,#REF!,2,FALSE)</f>
        <v>#REF!</v>
      </c>
      <c r="S23" s="14"/>
      <c r="T23" s="14"/>
      <c r="U23" s="14"/>
      <c r="V23" s="304" t="e">
        <f>VLOOKUP(U23,#REF!,2,FALSE)</f>
        <v>#REF!</v>
      </c>
      <c r="W23" s="310" t="e">
        <f t="shared" si="6"/>
        <v>#REF!</v>
      </c>
      <c r="X23" s="4"/>
      <c r="Y23" s="315" t="e">
        <f>VLOOKUP(X23,#REF!,2,FALSE)</f>
        <v>#REF!</v>
      </c>
      <c r="Z23" s="19"/>
    </row>
    <row r="24" spans="1:26" ht="21" customHeight="1" x14ac:dyDescent="0.25">
      <c r="A24">
        <v>5</v>
      </c>
      <c r="B24" t="s">
        <v>30</v>
      </c>
      <c r="C24" s="40">
        <v>5309</v>
      </c>
      <c r="D24" s="40" t="s">
        <v>165</v>
      </c>
      <c r="E24" s="40" t="s">
        <v>166</v>
      </c>
      <c r="F24" s="58" t="s">
        <v>161</v>
      </c>
      <c r="G24" s="24"/>
      <c r="H24" s="11"/>
      <c r="I24" s="11"/>
      <c r="J24" s="11"/>
      <c r="K24" s="11"/>
      <c r="L24" s="292" t="e">
        <f>VLOOKUP(K24,#REF!,2,FALSE)</f>
        <v>#REF!</v>
      </c>
      <c r="M24" s="9"/>
      <c r="N24" s="9"/>
      <c r="O24" s="9"/>
      <c r="P24" s="9"/>
      <c r="Q24" s="27"/>
      <c r="R24" s="298" t="e">
        <f>VLOOKUP(Q24,#REF!,2,FALSE)</f>
        <v>#REF!</v>
      </c>
      <c r="S24" s="14"/>
      <c r="T24" s="14"/>
      <c r="U24" s="28"/>
      <c r="V24" s="304" t="e">
        <f>VLOOKUP(U24,#REF!,2,FALSE)</f>
        <v>#REF!</v>
      </c>
      <c r="W24" s="310" t="e">
        <f t="shared" si="6"/>
        <v>#REF!</v>
      </c>
      <c r="X24" s="4"/>
      <c r="Y24" s="315" t="e">
        <f>VLOOKUP(X24,#REF!,2,FALSE)</f>
        <v>#REF!</v>
      </c>
      <c r="Z24" s="19"/>
    </row>
    <row r="25" spans="1:26" x14ac:dyDescent="0.25">
      <c r="A25">
        <v>6</v>
      </c>
      <c r="B25" t="s">
        <v>30</v>
      </c>
      <c r="C25" s="40">
        <v>4052</v>
      </c>
      <c r="D25" s="56" t="s">
        <v>322</v>
      </c>
      <c r="E25" s="40" t="s">
        <v>56</v>
      </c>
      <c r="F25" s="58" t="s">
        <v>208</v>
      </c>
      <c r="G25" s="24"/>
      <c r="H25" s="11"/>
      <c r="I25" s="11"/>
      <c r="J25" s="11"/>
      <c r="K25" s="11"/>
      <c r="L25" s="292" t="e">
        <f>VLOOKUP(K25,#REF!,2,FALSE)</f>
        <v>#REF!</v>
      </c>
      <c r="M25" s="9"/>
      <c r="N25" s="9"/>
      <c r="O25" s="9"/>
      <c r="P25" s="9"/>
      <c r="Q25" s="9"/>
      <c r="R25" s="298" t="e">
        <f>VLOOKUP(Q25,#REF!,2,FALSE)</f>
        <v>#REF!</v>
      </c>
      <c r="S25" s="14"/>
      <c r="T25" s="14"/>
      <c r="U25" s="14"/>
      <c r="V25" s="304" t="e">
        <f>VLOOKUP(U25,#REF!,2,FALSE)</f>
        <v>#REF!</v>
      </c>
      <c r="W25" s="310" t="e">
        <f t="shared" si="6"/>
        <v>#REF!</v>
      </c>
      <c r="X25" s="4"/>
      <c r="Y25" s="315" t="e">
        <f>VLOOKUP(X25,#REF!,2,FALSE)</f>
        <v>#REF!</v>
      </c>
      <c r="Z25" s="19"/>
    </row>
    <row r="26" spans="1:26" ht="20.25" customHeight="1" x14ac:dyDescent="0.25">
      <c r="A26">
        <v>7</v>
      </c>
      <c r="B26" t="s">
        <v>30</v>
      </c>
      <c r="C26" s="40">
        <v>5017</v>
      </c>
      <c r="D26" s="40" t="s">
        <v>323</v>
      </c>
      <c r="E26" s="40" t="s">
        <v>168</v>
      </c>
      <c r="F26" s="58" t="s">
        <v>161</v>
      </c>
      <c r="G26" s="24"/>
      <c r="H26" s="11"/>
      <c r="I26" s="11"/>
      <c r="J26" s="11"/>
      <c r="K26" s="11"/>
      <c r="L26" s="292" t="e">
        <f>VLOOKUP(K26,#REF!,2,FALSE)</f>
        <v>#REF!</v>
      </c>
      <c r="M26" s="9"/>
      <c r="N26" s="9"/>
      <c r="O26" s="9"/>
      <c r="P26" s="9"/>
      <c r="Q26" s="27"/>
      <c r="R26" s="298" t="e">
        <f>VLOOKUP(Q26,#REF!,2,FALSE)</f>
        <v>#REF!</v>
      </c>
      <c r="S26" s="14"/>
      <c r="T26" s="14"/>
      <c r="U26" s="28"/>
      <c r="V26" s="304" t="e">
        <f>VLOOKUP(U26,#REF!,2,FALSE)</f>
        <v>#REF!</v>
      </c>
      <c r="W26" s="310" t="e">
        <f t="shared" si="6"/>
        <v>#REF!</v>
      </c>
      <c r="X26" s="4"/>
      <c r="Y26" s="315" t="e">
        <f>VLOOKUP(X26,#REF!,2,FALSE)</f>
        <v>#REF!</v>
      </c>
      <c r="Z26" s="19"/>
    </row>
    <row r="27" spans="1:26" ht="20.25" customHeight="1" x14ac:dyDescent="0.25">
      <c r="A27">
        <v>8</v>
      </c>
      <c r="B27" t="s">
        <v>30</v>
      </c>
      <c r="C27" s="40">
        <v>4833</v>
      </c>
      <c r="D27" s="40" t="s">
        <v>324</v>
      </c>
      <c r="E27" s="40" t="s">
        <v>64</v>
      </c>
      <c r="F27" s="58" t="s">
        <v>6</v>
      </c>
      <c r="G27" s="24"/>
      <c r="H27" s="11"/>
      <c r="I27" s="11"/>
      <c r="J27" s="11"/>
      <c r="K27" s="11"/>
      <c r="L27" s="292" t="e">
        <f>VLOOKUP(K27,#REF!,2,FALSE)</f>
        <v>#REF!</v>
      </c>
      <c r="M27" s="9"/>
      <c r="N27" s="9"/>
      <c r="O27" s="9"/>
      <c r="P27" s="9"/>
      <c r="Q27" s="9"/>
      <c r="R27" s="298" t="e">
        <f>VLOOKUP(Q27,#REF!,2,FALSE)</f>
        <v>#REF!</v>
      </c>
      <c r="S27" s="14"/>
      <c r="T27" s="14"/>
      <c r="U27" s="14"/>
      <c r="V27" s="304" t="e">
        <f>VLOOKUP(U27,#REF!,2,FALSE)</f>
        <v>#REF!</v>
      </c>
      <c r="W27" s="310" t="e">
        <f t="shared" si="6"/>
        <v>#REF!</v>
      </c>
      <c r="X27" s="4"/>
      <c r="Y27" s="315" t="e">
        <f>VLOOKUP(X27,#REF!,2,FALSE)</f>
        <v>#REF!</v>
      </c>
      <c r="Z27" s="19"/>
    </row>
    <row r="28" spans="1:26" ht="20.25" customHeight="1" x14ac:dyDescent="0.25">
      <c r="A28">
        <v>9</v>
      </c>
      <c r="B28" t="s">
        <v>30</v>
      </c>
      <c r="C28" s="40">
        <v>4265</v>
      </c>
      <c r="D28" s="40" t="s">
        <v>65</v>
      </c>
      <c r="E28" s="40" t="s">
        <v>66</v>
      </c>
      <c r="F28" s="63" t="s">
        <v>67</v>
      </c>
      <c r="G28" s="24"/>
      <c r="H28" s="11"/>
      <c r="I28" s="11"/>
      <c r="J28" s="11"/>
      <c r="K28" s="11"/>
      <c r="L28" s="292" t="e">
        <f>VLOOKUP(K28,#REF!,2,FALSE)</f>
        <v>#REF!</v>
      </c>
      <c r="M28" s="9"/>
      <c r="N28" s="9"/>
      <c r="O28" s="9"/>
      <c r="P28" s="9"/>
      <c r="Q28" s="27"/>
      <c r="R28" s="298" t="e">
        <f>VLOOKUP(Q28,#REF!,2,FALSE)</f>
        <v>#REF!</v>
      </c>
      <c r="S28" s="14"/>
      <c r="T28" s="14"/>
      <c r="U28" s="28"/>
      <c r="V28" s="304" t="e">
        <f>VLOOKUP(U28,#REF!,2,FALSE)</f>
        <v>#REF!</v>
      </c>
      <c r="W28" s="310" t="e">
        <f t="shared" si="6"/>
        <v>#REF!</v>
      </c>
      <c r="X28" s="4"/>
      <c r="Y28" s="315" t="e">
        <f>VLOOKUP(X28,#REF!,2,FALSE)</f>
        <v>#REF!</v>
      </c>
      <c r="Z28" s="19"/>
    </row>
    <row r="29" spans="1:26" ht="23.25" customHeight="1" x14ac:dyDescent="0.3">
      <c r="B29"/>
      <c r="C29" s="72"/>
      <c r="D29" s="72"/>
      <c r="E29" s="72"/>
      <c r="F29" s="68"/>
      <c r="G29" s="517" t="s">
        <v>43</v>
      </c>
      <c r="H29" s="518"/>
      <c r="I29" s="518"/>
      <c r="J29" s="518"/>
      <c r="K29" s="519"/>
      <c r="L29" s="288"/>
      <c r="M29" s="520" t="s">
        <v>44</v>
      </c>
      <c r="N29" s="521"/>
      <c r="O29" s="521"/>
      <c r="P29" s="521"/>
      <c r="Q29" s="522"/>
      <c r="R29" s="295"/>
      <c r="S29" s="523" t="s">
        <v>45</v>
      </c>
      <c r="T29" s="524"/>
      <c r="U29" s="525"/>
      <c r="V29" s="301"/>
      <c r="W29" s="307" t="s">
        <v>14</v>
      </c>
      <c r="X29" s="46" t="s">
        <v>13</v>
      </c>
      <c r="Y29" s="312"/>
    </row>
    <row r="30" spans="1:26" ht="23.25" customHeight="1" thickBot="1" x14ac:dyDescent="0.35">
      <c r="B30" s="17" t="s">
        <v>15</v>
      </c>
      <c r="C30" s="526"/>
      <c r="D30" s="527"/>
      <c r="E30" s="527"/>
      <c r="F30" s="527"/>
      <c r="G30" s="20" t="s">
        <v>10</v>
      </c>
      <c r="H30" s="20" t="s">
        <v>22</v>
      </c>
      <c r="I30" s="20" t="s">
        <v>11</v>
      </c>
      <c r="J30" s="20" t="s">
        <v>23</v>
      </c>
      <c r="K30" s="20" t="s">
        <v>12</v>
      </c>
      <c r="L30" s="289" t="s">
        <v>17</v>
      </c>
      <c r="M30" s="21" t="s">
        <v>10</v>
      </c>
      <c r="N30" s="21" t="s">
        <v>22</v>
      </c>
      <c r="O30" s="21" t="s">
        <v>11</v>
      </c>
      <c r="P30" s="21" t="s">
        <v>23</v>
      </c>
      <c r="Q30" s="21" t="s">
        <v>12</v>
      </c>
      <c r="R30" s="296" t="s">
        <v>17</v>
      </c>
      <c r="S30" s="18" t="s">
        <v>25</v>
      </c>
      <c r="T30" s="18" t="s">
        <v>24</v>
      </c>
      <c r="U30" s="18" t="s">
        <v>12</v>
      </c>
      <c r="V30" s="302" t="s">
        <v>18</v>
      </c>
      <c r="W30" s="308" t="s">
        <v>14</v>
      </c>
      <c r="X30" s="47" t="s">
        <v>13</v>
      </c>
      <c r="Y30" s="316" t="s">
        <v>20</v>
      </c>
      <c r="Z30" s="13" t="s">
        <v>21</v>
      </c>
    </row>
    <row r="31" spans="1:26" ht="16.5" thickBot="1" x14ac:dyDescent="0.3">
      <c r="B31" s="31" t="s">
        <v>372</v>
      </c>
      <c r="C31" s="71" t="s">
        <v>364</v>
      </c>
      <c r="D31" s="37"/>
      <c r="E31" s="37"/>
      <c r="F31" s="33"/>
      <c r="G31" s="531" t="s">
        <v>370</v>
      </c>
      <c r="H31" s="532"/>
      <c r="I31" s="532"/>
      <c r="J31" s="532"/>
      <c r="K31" s="532"/>
      <c r="L31" s="532"/>
      <c r="M31" s="532"/>
      <c r="N31" s="532"/>
      <c r="O31" s="532"/>
      <c r="P31" s="532"/>
      <c r="Q31" s="532"/>
      <c r="R31" s="532"/>
      <c r="S31" s="532"/>
      <c r="T31" s="532"/>
      <c r="U31" s="532"/>
      <c r="V31" s="532"/>
      <c r="W31" s="532"/>
      <c r="X31" s="533"/>
      <c r="Y31" s="315" t="e">
        <f>VLOOKUP(X31,#REF!,2,FALSE)</f>
        <v>#REF!</v>
      </c>
      <c r="Z31" s="19"/>
    </row>
    <row r="32" spans="1:26" ht="20.25" customHeight="1" x14ac:dyDescent="0.25">
      <c r="A32">
        <v>1</v>
      </c>
      <c r="B32" t="s">
        <v>360</v>
      </c>
      <c r="C32" s="56">
        <v>5309</v>
      </c>
      <c r="D32" s="56" t="s">
        <v>165</v>
      </c>
      <c r="E32" s="56" t="s">
        <v>166</v>
      </c>
      <c r="F32" s="55" t="s">
        <v>161</v>
      </c>
      <c r="G32" s="24"/>
      <c r="H32" s="11"/>
      <c r="I32" s="11"/>
      <c r="J32" s="11"/>
      <c r="K32" s="11"/>
      <c r="L32" s="292" t="e">
        <f>VLOOKUP(K32,#REF!,2,FALSE)</f>
        <v>#REF!</v>
      </c>
      <c r="M32" s="9"/>
      <c r="N32" s="9"/>
      <c r="O32" s="9"/>
      <c r="P32" s="9"/>
      <c r="Q32" s="27"/>
      <c r="R32" s="298" t="e">
        <f>VLOOKUP(Q32,#REF!,2,FALSE)</f>
        <v>#REF!</v>
      </c>
      <c r="S32" s="14"/>
      <c r="T32" s="14"/>
      <c r="U32" s="28"/>
      <c r="V32" s="304" t="e">
        <f>VLOOKUP(U32,#REF!,2,FALSE)</f>
        <v>#REF!</v>
      </c>
      <c r="W32" s="310" t="e">
        <f t="shared" ref="W32:W38" si="7">SUM(V32,R32,L32)</f>
        <v>#REF!</v>
      </c>
      <c r="X32" s="4"/>
      <c r="Y32" s="315" t="e">
        <f>VLOOKUP(X32,#REF!,2,FALSE)</f>
        <v>#REF!</v>
      </c>
      <c r="Z32" s="19"/>
    </row>
    <row r="33" spans="1:26" ht="20.25" customHeight="1" x14ac:dyDescent="0.25">
      <c r="A33">
        <v>2</v>
      </c>
      <c r="B33" t="s">
        <v>360</v>
      </c>
      <c r="C33" s="56">
        <v>5489</v>
      </c>
      <c r="D33" s="56" t="s">
        <v>62</v>
      </c>
      <c r="E33" s="56" t="s">
        <v>63</v>
      </c>
      <c r="F33" s="56" t="s">
        <v>49</v>
      </c>
      <c r="G33" s="24"/>
      <c r="H33" s="11"/>
      <c r="I33" s="11"/>
      <c r="J33" s="11"/>
      <c r="K33" s="11"/>
      <c r="L33" s="292" t="e">
        <f>VLOOKUP(K33,#REF!,2,FALSE)</f>
        <v>#REF!</v>
      </c>
      <c r="M33" s="9"/>
      <c r="N33" s="9"/>
      <c r="O33" s="9"/>
      <c r="P33" s="9"/>
      <c r="Q33" s="9"/>
      <c r="R33" s="298" t="e">
        <f>VLOOKUP(Q33,#REF!,2,FALSE)</f>
        <v>#REF!</v>
      </c>
      <c r="S33" s="14"/>
      <c r="T33" s="14"/>
      <c r="U33" s="14"/>
      <c r="V33" s="304" t="e">
        <f>VLOOKUP(U33,#REF!,2,FALSE)</f>
        <v>#REF!</v>
      </c>
      <c r="W33" s="310" t="e">
        <f t="shared" si="7"/>
        <v>#REF!</v>
      </c>
      <c r="X33" s="4"/>
      <c r="Y33" s="315" t="e">
        <f>VLOOKUP(X33,#REF!,2,FALSE)</f>
        <v>#REF!</v>
      </c>
      <c r="Z33" s="19"/>
    </row>
    <row r="34" spans="1:26" ht="16.5" customHeight="1" x14ac:dyDescent="0.25">
      <c r="A34">
        <v>3</v>
      </c>
      <c r="B34" t="s">
        <v>360</v>
      </c>
      <c r="C34" s="56">
        <v>5017</v>
      </c>
      <c r="D34" s="56" t="s">
        <v>167</v>
      </c>
      <c r="E34" s="56" t="s">
        <v>168</v>
      </c>
      <c r="F34" s="56" t="s">
        <v>169</v>
      </c>
      <c r="G34" s="24"/>
      <c r="H34" s="11"/>
      <c r="I34" s="11"/>
      <c r="J34" s="11"/>
      <c r="K34" s="11"/>
      <c r="L34" s="292" t="e">
        <f>VLOOKUP(K34,#REF!,2,FALSE)</f>
        <v>#REF!</v>
      </c>
      <c r="M34" s="9"/>
      <c r="N34" s="9"/>
      <c r="O34" s="9"/>
      <c r="P34" s="9"/>
      <c r="Q34" s="27"/>
      <c r="R34" s="298" t="e">
        <f>VLOOKUP(Q34,#REF!,2,FALSE)</f>
        <v>#REF!</v>
      </c>
      <c r="S34" s="14"/>
      <c r="T34" s="14"/>
      <c r="U34" s="28"/>
      <c r="V34" s="304" t="e">
        <f>VLOOKUP(U34,#REF!,2,FALSE)</f>
        <v>#REF!</v>
      </c>
      <c r="W34" s="310" t="e">
        <f t="shared" si="7"/>
        <v>#REF!</v>
      </c>
      <c r="X34" s="4"/>
      <c r="Y34" s="315" t="e">
        <f>VLOOKUP(X34,#REF!,2,FALSE)</f>
        <v>#REF!</v>
      </c>
      <c r="Z34" s="19"/>
    </row>
    <row r="35" spans="1:26" ht="18" customHeight="1" x14ac:dyDescent="0.25">
      <c r="A35">
        <v>4</v>
      </c>
      <c r="B35" t="s">
        <v>360</v>
      </c>
      <c r="C35" s="56">
        <v>5534</v>
      </c>
      <c r="D35" s="56" t="s">
        <v>170</v>
      </c>
      <c r="E35" s="56" t="s">
        <v>171</v>
      </c>
      <c r="F35" s="56" t="s">
        <v>172</v>
      </c>
      <c r="G35" s="24"/>
      <c r="H35" s="11"/>
      <c r="I35" s="11"/>
      <c r="J35" s="11"/>
      <c r="K35" s="11"/>
      <c r="L35" s="292" t="e">
        <f>VLOOKUP(K35,#REF!,2,FALSE)</f>
        <v>#REF!</v>
      </c>
      <c r="M35" s="9"/>
      <c r="N35" s="9"/>
      <c r="O35" s="9"/>
      <c r="P35" s="9"/>
      <c r="Q35" s="9"/>
      <c r="R35" s="298" t="e">
        <f>VLOOKUP(Q35,#REF!,2,FALSE)</f>
        <v>#REF!</v>
      </c>
      <c r="S35" s="14"/>
      <c r="T35" s="14"/>
      <c r="U35" s="14"/>
      <c r="V35" s="304" t="e">
        <f>VLOOKUP(U35,#REF!,2,FALSE)</f>
        <v>#REF!</v>
      </c>
      <c r="W35" s="310" t="e">
        <f t="shared" si="7"/>
        <v>#REF!</v>
      </c>
      <c r="X35" s="4"/>
      <c r="Y35" s="315" t="e">
        <f>VLOOKUP(X35,#REF!,2,FALSE)</f>
        <v>#REF!</v>
      </c>
      <c r="Z35" s="19"/>
    </row>
    <row r="36" spans="1:26" ht="21" customHeight="1" x14ac:dyDescent="0.25">
      <c r="A36">
        <v>5</v>
      </c>
      <c r="B36" t="s">
        <v>360</v>
      </c>
      <c r="C36" s="56">
        <v>4265</v>
      </c>
      <c r="D36" s="56" t="s">
        <v>173</v>
      </c>
      <c r="E36" s="56" t="s">
        <v>66</v>
      </c>
      <c r="F36" s="56" t="s">
        <v>67</v>
      </c>
      <c r="G36" s="24"/>
      <c r="H36" s="11"/>
      <c r="I36" s="11"/>
      <c r="J36" s="11"/>
      <c r="K36" s="11"/>
      <c r="L36" s="292" t="e">
        <f>VLOOKUP(K36,#REF!,2,FALSE)</f>
        <v>#REF!</v>
      </c>
      <c r="M36" s="9"/>
      <c r="N36" s="9"/>
      <c r="O36" s="9"/>
      <c r="P36" s="9"/>
      <c r="Q36" s="27"/>
      <c r="R36" s="298" t="e">
        <f>VLOOKUP(Q36,#REF!,2,FALSE)</f>
        <v>#REF!</v>
      </c>
      <c r="S36" s="14"/>
      <c r="T36" s="14"/>
      <c r="U36" s="28"/>
      <c r="V36" s="304" t="e">
        <f>VLOOKUP(U36,#REF!,2,FALSE)</f>
        <v>#REF!</v>
      </c>
      <c r="W36" s="310" t="e">
        <f t="shared" si="7"/>
        <v>#REF!</v>
      </c>
      <c r="X36" s="4"/>
      <c r="Y36" s="315" t="e">
        <f>VLOOKUP(X36,#REF!,2,FALSE)</f>
        <v>#REF!</v>
      </c>
      <c r="Z36" s="19"/>
    </row>
    <row r="37" spans="1:26" x14ac:dyDescent="0.25">
      <c r="A37">
        <v>6</v>
      </c>
      <c r="B37" t="s">
        <v>360</v>
      </c>
      <c r="C37" s="56">
        <v>5369</v>
      </c>
      <c r="D37" s="56" t="s">
        <v>174</v>
      </c>
      <c r="E37" s="56" t="s">
        <v>175</v>
      </c>
      <c r="F37" s="56" t="s">
        <v>176</v>
      </c>
      <c r="G37" s="24"/>
      <c r="H37" s="11"/>
      <c r="I37" s="11"/>
      <c r="J37" s="11"/>
      <c r="K37" s="11"/>
      <c r="L37" s="292" t="e">
        <f>VLOOKUP(K37,#REF!,2,FALSE)</f>
        <v>#REF!</v>
      </c>
      <c r="M37" s="9"/>
      <c r="N37" s="9"/>
      <c r="O37" s="9"/>
      <c r="P37" s="9"/>
      <c r="Q37" s="9"/>
      <c r="R37" s="298" t="e">
        <f>VLOOKUP(Q37,#REF!,2,FALSE)</f>
        <v>#REF!</v>
      </c>
      <c r="S37" s="14"/>
      <c r="T37" s="14"/>
      <c r="U37" s="14"/>
      <c r="V37" s="304" t="e">
        <f>VLOOKUP(U37,#REF!,2,FALSE)</f>
        <v>#REF!</v>
      </c>
      <c r="W37" s="310" t="e">
        <f t="shared" si="7"/>
        <v>#REF!</v>
      </c>
      <c r="X37" s="4"/>
      <c r="Y37" s="315" t="e">
        <f>VLOOKUP(X37,#REF!,2,FALSE)</f>
        <v>#REF!</v>
      </c>
      <c r="Z37" s="19"/>
    </row>
    <row r="38" spans="1:26" ht="20.25" customHeight="1" x14ac:dyDescent="0.25">
      <c r="A38">
        <v>7</v>
      </c>
      <c r="B38" t="s">
        <v>360</v>
      </c>
      <c r="C38" s="56">
        <v>4726</v>
      </c>
      <c r="D38" s="56" t="s">
        <v>177</v>
      </c>
      <c r="E38" s="56" t="s">
        <v>68</v>
      </c>
      <c r="F38" s="56" t="s">
        <v>55</v>
      </c>
      <c r="G38" s="24"/>
      <c r="H38" s="11"/>
      <c r="I38" s="11"/>
      <c r="J38" s="11"/>
      <c r="K38" s="11"/>
      <c r="L38" s="292" t="e">
        <f>VLOOKUP(K38,#REF!,2,FALSE)</f>
        <v>#REF!</v>
      </c>
      <c r="M38" s="9"/>
      <c r="N38" s="9"/>
      <c r="O38" s="9"/>
      <c r="P38" s="9"/>
      <c r="Q38" s="27"/>
      <c r="R38" s="298" t="e">
        <f>VLOOKUP(Q38,#REF!,2,FALSE)</f>
        <v>#REF!</v>
      </c>
      <c r="S38" s="14"/>
      <c r="T38" s="14"/>
      <c r="U38" s="28"/>
      <c r="V38" s="304" t="e">
        <f>VLOOKUP(U38,#REF!,2,FALSE)</f>
        <v>#REF!</v>
      </c>
      <c r="W38" s="310" t="e">
        <f t="shared" si="7"/>
        <v>#REF!</v>
      </c>
      <c r="X38" s="4"/>
      <c r="Y38" s="315" t="e">
        <f>VLOOKUP(X38,#REF!,2,FALSE)</f>
        <v>#REF!</v>
      </c>
      <c r="Z38" s="19"/>
    </row>
    <row r="39" spans="1:26" ht="23.25" customHeight="1" x14ac:dyDescent="0.3">
      <c r="B39"/>
      <c r="C39" s="72"/>
      <c r="D39" s="72"/>
      <c r="E39" s="72"/>
      <c r="F39" s="68"/>
      <c r="G39" s="517" t="s">
        <v>43</v>
      </c>
      <c r="H39" s="518"/>
      <c r="I39" s="518"/>
      <c r="J39" s="518"/>
      <c r="K39" s="519"/>
      <c r="L39" s="288"/>
      <c r="M39" s="520" t="s">
        <v>44</v>
      </c>
      <c r="N39" s="521"/>
      <c r="O39" s="521"/>
      <c r="P39" s="521"/>
      <c r="Q39" s="522"/>
      <c r="R39" s="295"/>
      <c r="S39" s="523" t="s">
        <v>45</v>
      </c>
      <c r="T39" s="524"/>
      <c r="U39" s="525"/>
      <c r="V39" s="301"/>
      <c r="W39" s="307" t="s">
        <v>14</v>
      </c>
      <c r="X39" s="46" t="s">
        <v>13</v>
      </c>
      <c r="Y39" s="312"/>
    </row>
    <row r="40" spans="1:26" ht="23.25" customHeight="1" thickBot="1" x14ac:dyDescent="0.35">
      <c r="B40" s="17" t="s">
        <v>15</v>
      </c>
      <c r="C40" s="526"/>
      <c r="D40" s="527"/>
      <c r="E40" s="527"/>
      <c r="F40" s="527"/>
      <c r="G40" s="20" t="s">
        <v>10</v>
      </c>
      <c r="H40" s="20" t="s">
        <v>22</v>
      </c>
      <c r="I40" s="20" t="s">
        <v>11</v>
      </c>
      <c r="J40" s="20" t="s">
        <v>23</v>
      </c>
      <c r="K40" s="20" t="s">
        <v>12</v>
      </c>
      <c r="L40" s="289" t="s">
        <v>17</v>
      </c>
      <c r="M40" s="21" t="s">
        <v>10</v>
      </c>
      <c r="N40" s="21" t="s">
        <v>22</v>
      </c>
      <c r="O40" s="21" t="s">
        <v>11</v>
      </c>
      <c r="P40" s="21" t="s">
        <v>23</v>
      </c>
      <c r="Q40" s="21" t="s">
        <v>12</v>
      </c>
      <c r="R40" s="296" t="s">
        <v>17</v>
      </c>
      <c r="S40" s="18" t="s">
        <v>25</v>
      </c>
      <c r="T40" s="18" t="s">
        <v>24</v>
      </c>
      <c r="U40" s="18" t="s">
        <v>12</v>
      </c>
      <c r="V40" s="302" t="s">
        <v>18</v>
      </c>
      <c r="W40" s="308" t="s">
        <v>14</v>
      </c>
      <c r="X40" s="47" t="s">
        <v>13</v>
      </c>
      <c r="Y40" s="316" t="s">
        <v>20</v>
      </c>
      <c r="Z40" s="13" t="s">
        <v>21</v>
      </c>
    </row>
    <row r="41" spans="1:26" ht="15.75" customHeight="1" thickBot="1" x14ac:dyDescent="0.3">
      <c r="B41" s="31" t="s">
        <v>373</v>
      </c>
      <c r="C41" s="70" t="s">
        <v>367</v>
      </c>
      <c r="D41" s="32"/>
      <c r="E41" s="32"/>
      <c r="F41" s="33"/>
      <c r="G41" s="531" t="s">
        <v>9</v>
      </c>
      <c r="H41" s="532"/>
      <c r="I41" s="532"/>
      <c r="J41" s="532"/>
      <c r="K41" s="532"/>
      <c r="L41" s="532"/>
      <c r="M41" s="532"/>
      <c r="N41" s="532"/>
      <c r="O41" s="532"/>
      <c r="P41" s="532"/>
      <c r="Q41" s="532"/>
      <c r="R41" s="532"/>
      <c r="S41" s="532"/>
      <c r="T41" s="532"/>
      <c r="U41" s="532"/>
      <c r="V41" s="532"/>
      <c r="W41" s="532"/>
      <c r="X41" s="533"/>
      <c r="Y41" s="315" t="e">
        <f>VLOOKUP(X41,#REF!,2,FALSE)</f>
        <v>#REF!</v>
      </c>
      <c r="Z41" s="19"/>
    </row>
    <row r="42" spans="1:26" ht="26.25" x14ac:dyDescent="0.25">
      <c r="A42">
        <v>1</v>
      </c>
      <c r="B42" t="s">
        <v>36</v>
      </c>
      <c r="C42" s="63">
        <v>5320</v>
      </c>
      <c r="D42" s="63" t="s">
        <v>325</v>
      </c>
      <c r="E42" s="63" t="s">
        <v>326</v>
      </c>
      <c r="F42" s="58" t="s">
        <v>145</v>
      </c>
      <c r="G42" s="25"/>
      <c r="H42" s="26"/>
      <c r="I42" s="26"/>
      <c r="J42" s="26"/>
      <c r="K42" s="26"/>
      <c r="L42" s="291" t="e">
        <f>VLOOKUP(K42,#REF!,2,FALSE)</f>
        <v>#REF!</v>
      </c>
      <c r="M42" s="27"/>
      <c r="N42" s="27"/>
      <c r="O42" s="27"/>
      <c r="P42" s="27"/>
      <c r="Q42" s="27"/>
      <c r="R42" s="297" t="e">
        <f>VLOOKUP(Q42,#REF!,2,FALSE)</f>
        <v>#REF!</v>
      </c>
      <c r="S42" s="28"/>
      <c r="T42" s="28"/>
      <c r="U42" s="28"/>
      <c r="V42" s="303" t="e">
        <f>VLOOKUP(U42,#REF!,2,FALSE)</f>
        <v>#REF!</v>
      </c>
      <c r="W42" s="309" t="e">
        <f t="shared" ref="W42:W49" si="8">SUM(V42,R42,L42)</f>
        <v>#REF!</v>
      </c>
      <c r="X42" s="5"/>
      <c r="Y42" s="315" t="e">
        <f>VLOOKUP(X42,#REF!,2,FALSE)</f>
        <v>#REF!</v>
      </c>
      <c r="Z42" s="19"/>
    </row>
    <row r="43" spans="1:26" x14ac:dyDescent="0.25">
      <c r="A43">
        <v>2</v>
      </c>
      <c r="B43" t="s">
        <v>36</v>
      </c>
      <c r="C43" s="63">
        <v>5189</v>
      </c>
      <c r="D43" s="63" t="s">
        <v>327</v>
      </c>
      <c r="E43" s="65" t="s">
        <v>328</v>
      </c>
      <c r="F43" s="57" t="s">
        <v>329</v>
      </c>
      <c r="G43" s="24"/>
      <c r="H43" s="11"/>
      <c r="I43" s="11"/>
      <c r="J43" s="11"/>
      <c r="K43" s="11"/>
      <c r="L43" s="292" t="e">
        <f>VLOOKUP(K43,#REF!,2,FALSE)</f>
        <v>#REF!</v>
      </c>
      <c r="M43" s="9"/>
      <c r="N43" s="9"/>
      <c r="O43" s="9"/>
      <c r="P43" s="9"/>
      <c r="Q43" s="9"/>
      <c r="R43" s="298" t="e">
        <f>VLOOKUP(Q43,#REF!,2,FALSE)</f>
        <v>#REF!</v>
      </c>
      <c r="S43" s="14"/>
      <c r="T43" s="14"/>
      <c r="U43" s="14"/>
      <c r="V43" s="304" t="e">
        <f>VLOOKUP(U43,#REF!,2,FALSE)</f>
        <v>#REF!</v>
      </c>
      <c r="W43" s="310" t="e">
        <f t="shared" ref="W43" si="9">SUM(V43,R43,L43)</f>
        <v>#REF!</v>
      </c>
      <c r="X43" s="4"/>
      <c r="Y43" s="315" t="e">
        <f>VLOOKUP(X43,#REF!,2,FALSE)</f>
        <v>#REF!</v>
      </c>
      <c r="Z43" s="19"/>
    </row>
    <row r="44" spans="1:26" x14ac:dyDescent="0.25">
      <c r="A44">
        <v>3</v>
      </c>
      <c r="B44" t="s">
        <v>36</v>
      </c>
      <c r="C44" s="63">
        <v>5200</v>
      </c>
      <c r="D44" s="63" t="s">
        <v>330</v>
      </c>
      <c r="E44" s="63" t="s">
        <v>69</v>
      </c>
      <c r="F44" s="58" t="s">
        <v>67</v>
      </c>
      <c r="G44" s="24"/>
      <c r="H44" s="11"/>
      <c r="I44" s="11"/>
      <c r="J44" s="11"/>
      <c r="K44" s="26"/>
      <c r="L44" s="292" t="e">
        <f>VLOOKUP(K44,#REF!,2,FALSE)</f>
        <v>#REF!</v>
      </c>
      <c r="M44" s="9"/>
      <c r="N44" s="9"/>
      <c r="O44" s="9"/>
      <c r="P44" s="9"/>
      <c r="Q44" s="27"/>
      <c r="R44" s="298" t="e">
        <f>VLOOKUP(Q44,#REF!,2,FALSE)</f>
        <v>#REF!</v>
      </c>
      <c r="S44" s="14"/>
      <c r="T44" s="14"/>
      <c r="U44" s="28"/>
      <c r="V44" s="304" t="e">
        <f>VLOOKUP(U44,#REF!,2,FALSE)</f>
        <v>#REF!</v>
      </c>
      <c r="W44" s="310" t="e">
        <f t="shared" si="8"/>
        <v>#REF!</v>
      </c>
      <c r="X44" s="5"/>
      <c r="Y44" s="315" t="e">
        <f>VLOOKUP(X44,#REF!,2,FALSE)</f>
        <v>#REF!</v>
      </c>
      <c r="Z44" s="19"/>
    </row>
    <row r="45" spans="1:26" ht="15.75" customHeight="1" x14ac:dyDescent="0.25">
      <c r="A45">
        <v>4</v>
      </c>
      <c r="B45" t="s">
        <v>36</v>
      </c>
      <c r="C45" s="63">
        <v>5096</v>
      </c>
      <c r="D45" s="63" t="s">
        <v>331</v>
      </c>
      <c r="E45" s="63" t="s">
        <v>332</v>
      </c>
      <c r="F45" s="58" t="s">
        <v>333</v>
      </c>
      <c r="G45" s="24"/>
      <c r="H45" s="11"/>
      <c r="I45" s="11"/>
      <c r="J45" s="11"/>
      <c r="K45" s="11"/>
      <c r="L45" s="292" t="e">
        <f>VLOOKUP(K45,#REF!,2,FALSE)</f>
        <v>#REF!</v>
      </c>
      <c r="M45" s="9"/>
      <c r="N45" s="9"/>
      <c r="O45" s="9"/>
      <c r="P45" s="9"/>
      <c r="Q45" s="9"/>
      <c r="R45" s="298" t="e">
        <f>VLOOKUP(Q45,#REF!,2,FALSE)</f>
        <v>#REF!</v>
      </c>
      <c r="S45" s="14"/>
      <c r="T45" s="14"/>
      <c r="U45" s="14"/>
      <c r="V45" s="304" t="e">
        <f>VLOOKUP(U45,#REF!,2,FALSE)</f>
        <v>#REF!</v>
      </c>
      <c r="W45" s="310" t="e">
        <f t="shared" si="8"/>
        <v>#REF!</v>
      </c>
      <c r="X45" s="4"/>
      <c r="Y45" s="315" t="e">
        <f>VLOOKUP(X45,#REF!,2,FALSE)</f>
        <v>#REF!</v>
      </c>
      <c r="Z45" s="19"/>
    </row>
    <row r="46" spans="1:26" x14ac:dyDescent="0.25">
      <c r="A46">
        <v>5</v>
      </c>
      <c r="B46" t="s">
        <v>36</v>
      </c>
      <c r="C46" s="63">
        <v>5466</v>
      </c>
      <c r="D46" s="63" t="s">
        <v>334</v>
      </c>
      <c r="E46" s="63" t="s">
        <v>335</v>
      </c>
      <c r="F46" s="58" t="s">
        <v>336</v>
      </c>
      <c r="G46" s="24"/>
      <c r="H46" s="11"/>
      <c r="I46" s="11"/>
      <c r="J46" s="11"/>
      <c r="K46" s="26"/>
      <c r="L46" s="292" t="e">
        <f>VLOOKUP(K46,#REF!,2,FALSE)</f>
        <v>#REF!</v>
      </c>
      <c r="M46" s="9"/>
      <c r="N46" s="9"/>
      <c r="O46" s="9"/>
      <c r="P46" s="9"/>
      <c r="Q46" s="27"/>
      <c r="R46" s="298" t="e">
        <f>VLOOKUP(Q46,#REF!,2,FALSE)</f>
        <v>#REF!</v>
      </c>
      <c r="S46" s="14"/>
      <c r="T46" s="14"/>
      <c r="U46" s="28"/>
      <c r="V46" s="304" t="e">
        <f>VLOOKUP(U46,#REF!,2,FALSE)</f>
        <v>#REF!</v>
      </c>
      <c r="W46" s="310" t="e">
        <f t="shared" si="8"/>
        <v>#REF!</v>
      </c>
      <c r="X46" s="5"/>
      <c r="Y46" s="315" t="e">
        <f>VLOOKUP(X46,#REF!,2,FALSE)</f>
        <v>#REF!</v>
      </c>
      <c r="Z46" s="19"/>
    </row>
    <row r="47" spans="1:26" x14ac:dyDescent="0.25">
      <c r="A47">
        <v>6</v>
      </c>
      <c r="B47" t="s">
        <v>36</v>
      </c>
      <c r="C47" s="63">
        <v>4720</v>
      </c>
      <c r="D47" s="63" t="s">
        <v>337</v>
      </c>
      <c r="E47" s="63" t="s">
        <v>71</v>
      </c>
      <c r="F47" s="57" t="s">
        <v>338</v>
      </c>
      <c r="G47" s="24"/>
      <c r="H47" s="11"/>
      <c r="I47" s="11"/>
      <c r="J47" s="11"/>
      <c r="K47" s="11"/>
      <c r="L47" s="292" t="e">
        <f>VLOOKUP(K47,#REF!,2,FALSE)</f>
        <v>#REF!</v>
      </c>
      <c r="M47" s="9"/>
      <c r="N47" s="9"/>
      <c r="O47" s="9"/>
      <c r="P47" s="9"/>
      <c r="Q47" s="9"/>
      <c r="R47" s="298" t="e">
        <f>VLOOKUP(Q47,#REF!,2,FALSE)</f>
        <v>#REF!</v>
      </c>
      <c r="S47" s="14"/>
      <c r="T47" s="14"/>
      <c r="U47" s="14"/>
      <c r="V47" s="304" t="e">
        <f>VLOOKUP(U47,#REF!,2,FALSE)</f>
        <v>#REF!</v>
      </c>
      <c r="W47" s="310" t="e">
        <f t="shared" si="8"/>
        <v>#REF!</v>
      </c>
      <c r="X47" s="4"/>
      <c r="Y47" s="315" t="e">
        <f>VLOOKUP(X47,#REF!,2,FALSE)</f>
        <v>#REF!</v>
      </c>
      <c r="Z47" s="19"/>
    </row>
    <row r="48" spans="1:26" x14ac:dyDescent="0.25">
      <c r="A48">
        <v>7</v>
      </c>
      <c r="B48" t="s">
        <v>36</v>
      </c>
      <c r="C48" s="63">
        <v>5489</v>
      </c>
      <c r="D48" s="63" t="s">
        <v>62</v>
      </c>
      <c r="E48" s="63" t="s">
        <v>63</v>
      </c>
      <c r="F48" s="58" t="s">
        <v>339</v>
      </c>
      <c r="G48" s="24"/>
      <c r="H48" s="11"/>
      <c r="I48" s="11"/>
      <c r="J48" s="11"/>
      <c r="K48" s="26"/>
      <c r="L48" s="292" t="e">
        <f>VLOOKUP(K48,#REF!,2,FALSE)</f>
        <v>#REF!</v>
      </c>
      <c r="M48" s="9"/>
      <c r="N48" s="9"/>
      <c r="O48" s="9"/>
      <c r="P48" s="9"/>
      <c r="Q48" s="27"/>
      <c r="R48" s="298" t="e">
        <f>VLOOKUP(Q48,#REF!,2,FALSE)</f>
        <v>#REF!</v>
      </c>
      <c r="S48" s="14"/>
      <c r="T48" s="14"/>
      <c r="U48" s="28"/>
      <c r="V48" s="304" t="e">
        <f>VLOOKUP(U48,#REF!,2,FALSE)</f>
        <v>#REF!</v>
      </c>
      <c r="W48" s="310" t="e">
        <f t="shared" si="8"/>
        <v>#REF!</v>
      </c>
      <c r="X48" s="5"/>
      <c r="Y48" s="315" t="e">
        <f>VLOOKUP(X48,#REF!,2,FALSE)</f>
        <v>#REF!</v>
      </c>
      <c r="Z48" s="19"/>
    </row>
    <row r="49" spans="1:26" ht="20.25" customHeight="1" x14ac:dyDescent="0.25">
      <c r="A49">
        <v>8</v>
      </c>
      <c r="B49" t="s">
        <v>36</v>
      </c>
      <c r="C49" s="63">
        <v>5301</v>
      </c>
      <c r="D49" s="63" t="s">
        <v>60</v>
      </c>
      <c r="E49" s="63" t="s">
        <v>70</v>
      </c>
      <c r="F49" s="63" t="s">
        <v>61</v>
      </c>
      <c r="G49" s="24"/>
      <c r="H49" s="11"/>
      <c r="I49" s="11"/>
      <c r="J49" s="11"/>
      <c r="K49" s="11"/>
      <c r="L49" s="292" t="e">
        <f>VLOOKUP(K49,#REF!,2,FALSE)</f>
        <v>#REF!</v>
      </c>
      <c r="M49" s="9"/>
      <c r="N49" s="9"/>
      <c r="O49" s="9"/>
      <c r="P49" s="9"/>
      <c r="Q49" s="9"/>
      <c r="R49" s="298" t="e">
        <f>VLOOKUP(Q49,#REF!,2,FALSE)</f>
        <v>#REF!</v>
      </c>
      <c r="S49" s="14"/>
      <c r="T49" s="14"/>
      <c r="U49" s="14"/>
      <c r="V49" s="304" t="e">
        <f>VLOOKUP(U49,#REF!,2,FALSE)</f>
        <v>#REF!</v>
      </c>
      <c r="W49" s="310" t="e">
        <f t="shared" si="8"/>
        <v>#REF!</v>
      </c>
      <c r="X49" s="4"/>
      <c r="Y49" s="315" t="e">
        <f>VLOOKUP(X49,#REF!,2,FALSE)</f>
        <v>#REF!</v>
      </c>
      <c r="Z49" s="19"/>
    </row>
    <row r="50" spans="1:26" ht="23.25" customHeight="1" x14ac:dyDescent="0.3">
      <c r="C50" s="44"/>
      <c r="D50" s="43"/>
      <c r="E50" s="43"/>
      <c r="F50" s="45"/>
      <c r="G50" s="517" t="s">
        <v>376</v>
      </c>
      <c r="H50" s="518"/>
      <c r="I50" s="518"/>
      <c r="J50" s="518"/>
      <c r="K50" s="519"/>
      <c r="L50" s="288"/>
      <c r="M50" s="520" t="s">
        <v>44</v>
      </c>
      <c r="N50" s="521"/>
      <c r="O50" s="521"/>
      <c r="P50" s="521"/>
      <c r="Q50" s="522"/>
      <c r="R50" s="295"/>
      <c r="S50" s="523" t="s">
        <v>375</v>
      </c>
      <c r="T50" s="524"/>
      <c r="U50" s="525"/>
      <c r="V50" s="301"/>
      <c r="W50" s="307" t="s">
        <v>14</v>
      </c>
      <c r="X50" s="46" t="s">
        <v>13</v>
      </c>
      <c r="Y50" s="312"/>
    </row>
    <row r="51" spans="1:26" ht="23.25" customHeight="1" thickBot="1" x14ac:dyDescent="0.35">
      <c r="B51" s="17" t="s">
        <v>15</v>
      </c>
      <c r="C51" s="526"/>
      <c r="D51" s="527"/>
      <c r="E51" s="527"/>
      <c r="F51" s="527"/>
      <c r="G51" s="20" t="s">
        <v>10</v>
      </c>
      <c r="H51" s="20" t="s">
        <v>22</v>
      </c>
      <c r="I51" s="20" t="s">
        <v>11</v>
      </c>
      <c r="J51" s="20" t="s">
        <v>23</v>
      </c>
      <c r="K51" s="20" t="s">
        <v>12</v>
      </c>
      <c r="L51" s="289" t="s">
        <v>17</v>
      </c>
      <c r="M51" s="21" t="s">
        <v>10</v>
      </c>
      <c r="N51" s="21" t="s">
        <v>22</v>
      </c>
      <c r="O51" s="21" t="s">
        <v>11</v>
      </c>
      <c r="P51" s="21" t="s">
        <v>23</v>
      </c>
      <c r="Q51" s="21" t="s">
        <v>12</v>
      </c>
      <c r="R51" s="296" t="s">
        <v>17</v>
      </c>
      <c r="S51" s="18" t="s">
        <v>25</v>
      </c>
      <c r="T51" s="18" t="s">
        <v>24</v>
      </c>
      <c r="U51" s="18" t="s">
        <v>12</v>
      </c>
      <c r="V51" s="302" t="s">
        <v>18</v>
      </c>
      <c r="W51" s="308" t="s">
        <v>14</v>
      </c>
      <c r="X51" s="47" t="s">
        <v>13</v>
      </c>
      <c r="Y51" s="316" t="s">
        <v>20</v>
      </c>
      <c r="Z51" s="13" t="s">
        <v>21</v>
      </c>
    </row>
    <row r="52" spans="1:26" ht="15.75" customHeight="1" thickBot="1" x14ac:dyDescent="0.3">
      <c r="B52" s="31" t="s">
        <v>38</v>
      </c>
      <c r="C52" s="71" t="s">
        <v>365</v>
      </c>
      <c r="D52" s="37"/>
      <c r="E52" s="37"/>
      <c r="F52" s="33"/>
      <c r="G52" s="531" t="s">
        <v>0</v>
      </c>
      <c r="H52" s="532"/>
      <c r="I52" s="532"/>
      <c r="J52" s="532"/>
      <c r="K52" s="532"/>
      <c r="L52" s="532"/>
      <c r="M52" s="532"/>
      <c r="N52" s="532"/>
      <c r="O52" s="532"/>
      <c r="P52" s="532"/>
      <c r="Q52" s="532"/>
      <c r="R52" s="532"/>
      <c r="S52" s="532"/>
      <c r="T52" s="532"/>
      <c r="U52" s="532"/>
      <c r="V52" s="532"/>
      <c r="W52" s="532"/>
      <c r="X52" s="533"/>
      <c r="Y52" s="315" t="e">
        <f>VLOOKUP(X52,#REF!,2,FALSE)</f>
        <v>#REF!</v>
      </c>
      <c r="Z52" s="19"/>
    </row>
    <row r="53" spans="1:26" ht="20.25" customHeight="1" x14ac:dyDescent="0.25">
      <c r="A53">
        <v>1</v>
      </c>
      <c r="B53" t="s">
        <v>32</v>
      </c>
      <c r="C53" s="56">
        <v>5355</v>
      </c>
      <c r="D53" s="56" t="s">
        <v>178</v>
      </c>
      <c r="E53" s="56" t="s">
        <v>179</v>
      </c>
      <c r="F53" s="345" t="s">
        <v>161</v>
      </c>
      <c r="G53" s="24"/>
      <c r="H53" s="11"/>
      <c r="I53" s="11"/>
      <c r="J53" s="11"/>
      <c r="K53" s="11"/>
      <c r="L53" s="292" t="e">
        <f>VLOOKUP(K53,#REF!,2,FALSE)</f>
        <v>#REF!</v>
      </c>
      <c r="M53" s="9"/>
      <c r="N53" s="9"/>
      <c r="O53" s="9"/>
      <c r="P53" s="9"/>
      <c r="Q53" s="9"/>
      <c r="R53" s="298" t="e">
        <f>VLOOKUP(Q53,#REF!,2,FALSE)</f>
        <v>#REF!</v>
      </c>
      <c r="S53" s="14"/>
      <c r="T53" s="14"/>
      <c r="U53" s="14"/>
      <c r="V53" s="304" t="e">
        <f>VLOOKUP(U53,#REF!,2,FALSE)</f>
        <v>#REF!</v>
      </c>
      <c r="W53" s="310" t="e">
        <f t="shared" ref="W53:W68" si="10">SUM(V53,R53,L53)</f>
        <v>#REF!</v>
      </c>
      <c r="X53" s="4"/>
      <c r="Y53" s="315" t="e">
        <f>VLOOKUP(X53,#REF!,2,FALSE)</f>
        <v>#REF!</v>
      </c>
      <c r="Z53" s="19"/>
    </row>
    <row r="54" spans="1:26" ht="20.25" customHeight="1" x14ac:dyDescent="0.25">
      <c r="A54">
        <v>2</v>
      </c>
      <c r="B54" t="s">
        <v>32</v>
      </c>
      <c r="C54" s="56">
        <v>4831</v>
      </c>
      <c r="D54" s="56" t="s">
        <v>180</v>
      </c>
      <c r="E54" s="56" t="s">
        <v>181</v>
      </c>
      <c r="F54" s="346" t="s">
        <v>182</v>
      </c>
      <c r="G54" s="24"/>
      <c r="H54" s="11"/>
      <c r="I54" s="11"/>
      <c r="J54" s="11"/>
      <c r="K54" s="11"/>
      <c r="L54" s="292" t="e">
        <f>VLOOKUP(K54,#REF!,2,FALSE)</f>
        <v>#REF!</v>
      </c>
      <c r="M54" s="9"/>
      <c r="N54" s="9"/>
      <c r="O54" s="9"/>
      <c r="P54" s="9"/>
      <c r="Q54" s="9"/>
      <c r="R54" s="298" t="e">
        <f>VLOOKUP(Q54,#REF!,2,FALSE)</f>
        <v>#REF!</v>
      </c>
      <c r="S54" s="14"/>
      <c r="T54" s="14"/>
      <c r="U54" s="14"/>
      <c r="V54" s="304" t="e">
        <f>VLOOKUP(U54,#REF!,2,FALSE)</f>
        <v>#REF!</v>
      </c>
      <c r="W54" s="310" t="e">
        <f t="shared" si="10"/>
        <v>#REF!</v>
      </c>
      <c r="X54" s="4"/>
      <c r="Y54" s="315" t="e">
        <f>VLOOKUP(X54,#REF!,2,FALSE)</f>
        <v>#REF!</v>
      </c>
      <c r="Z54" s="19"/>
    </row>
    <row r="55" spans="1:26" ht="16.5" customHeight="1" x14ac:dyDescent="0.25">
      <c r="A55">
        <v>3</v>
      </c>
      <c r="B55" t="s">
        <v>32</v>
      </c>
      <c r="C55" s="56">
        <v>4529</v>
      </c>
      <c r="D55" s="56" t="s">
        <v>183</v>
      </c>
      <c r="E55" s="56" t="s">
        <v>184</v>
      </c>
      <c r="F55" s="346" t="s">
        <v>185</v>
      </c>
      <c r="G55" s="24"/>
      <c r="H55" s="11"/>
      <c r="I55" s="11"/>
      <c r="J55" s="11"/>
      <c r="K55" s="11"/>
      <c r="L55" s="292" t="e">
        <f>VLOOKUP(K55,#REF!,2,FALSE)</f>
        <v>#REF!</v>
      </c>
      <c r="M55" s="9"/>
      <c r="N55" s="9"/>
      <c r="O55" s="9"/>
      <c r="P55" s="9"/>
      <c r="Q55" s="9"/>
      <c r="R55" s="298" t="e">
        <f>VLOOKUP(Q55,#REF!,2,FALSE)</f>
        <v>#REF!</v>
      </c>
      <c r="S55" s="14"/>
      <c r="T55" s="14"/>
      <c r="U55" s="14"/>
      <c r="V55" s="304" t="e">
        <f>VLOOKUP(U55,#REF!,2,FALSE)</f>
        <v>#REF!</v>
      </c>
      <c r="W55" s="310" t="e">
        <f t="shared" si="10"/>
        <v>#REF!</v>
      </c>
      <c r="X55" s="4"/>
      <c r="Y55" s="315" t="e">
        <f>VLOOKUP(X55,#REF!,2,FALSE)</f>
        <v>#REF!</v>
      </c>
      <c r="Z55" s="19"/>
    </row>
    <row r="56" spans="1:26" ht="15.75" customHeight="1" x14ac:dyDescent="0.25">
      <c r="A56">
        <v>4</v>
      </c>
      <c r="B56" t="s">
        <v>32</v>
      </c>
      <c r="C56" s="56">
        <v>3972</v>
      </c>
      <c r="D56" s="56" t="s">
        <v>186</v>
      </c>
      <c r="E56" s="56" t="s">
        <v>187</v>
      </c>
      <c r="F56" s="346" t="s">
        <v>161</v>
      </c>
      <c r="G56" s="24"/>
      <c r="H56" s="11"/>
      <c r="I56" s="11"/>
      <c r="J56" s="11"/>
      <c r="K56" s="11"/>
      <c r="L56" s="292" t="e">
        <f>VLOOKUP(K56,#REF!,2,FALSE)</f>
        <v>#REF!</v>
      </c>
      <c r="M56" s="9"/>
      <c r="N56" s="9"/>
      <c r="O56" s="9"/>
      <c r="P56" s="9"/>
      <c r="Q56" s="9"/>
      <c r="R56" s="298" t="e">
        <f>VLOOKUP(Q56,#REF!,2,FALSE)</f>
        <v>#REF!</v>
      </c>
      <c r="S56" s="14"/>
      <c r="T56" s="14"/>
      <c r="U56" s="14"/>
      <c r="V56" s="304" t="e">
        <f>VLOOKUP(U56,#REF!,2,FALSE)</f>
        <v>#REF!</v>
      </c>
      <c r="W56" s="310" t="e">
        <f t="shared" si="10"/>
        <v>#REF!</v>
      </c>
      <c r="X56" s="4"/>
      <c r="Y56" s="315" t="e">
        <f>VLOOKUP(X56,#REF!,2,FALSE)</f>
        <v>#REF!</v>
      </c>
      <c r="Z56" s="19"/>
    </row>
    <row r="57" spans="1:26" x14ac:dyDescent="0.25">
      <c r="A57">
        <v>5</v>
      </c>
      <c r="B57" t="s">
        <v>32</v>
      </c>
      <c r="C57" s="56">
        <v>5195</v>
      </c>
      <c r="D57" s="56" t="s">
        <v>188</v>
      </c>
      <c r="E57" s="56" t="s">
        <v>189</v>
      </c>
      <c r="F57" s="346" t="s">
        <v>190</v>
      </c>
      <c r="G57" s="24"/>
      <c r="H57" s="11"/>
      <c r="I57" s="11"/>
      <c r="J57" s="11"/>
      <c r="K57" s="11"/>
      <c r="L57" s="292" t="e">
        <f>VLOOKUP(K57,#REF!,2,FALSE)</f>
        <v>#REF!</v>
      </c>
      <c r="M57" s="9"/>
      <c r="N57" s="9"/>
      <c r="O57" s="9"/>
      <c r="P57" s="9"/>
      <c r="Q57" s="9"/>
      <c r="R57" s="298" t="e">
        <f>VLOOKUP(Q57,#REF!,2,FALSE)</f>
        <v>#REF!</v>
      </c>
      <c r="S57" s="14"/>
      <c r="T57" s="14"/>
      <c r="U57" s="14"/>
      <c r="V57" s="304" t="e">
        <f>VLOOKUP(U57,#REF!,2,FALSE)</f>
        <v>#REF!</v>
      </c>
      <c r="W57" s="310" t="e">
        <f t="shared" si="10"/>
        <v>#REF!</v>
      </c>
      <c r="X57" s="4"/>
      <c r="Y57" s="315" t="e">
        <f>VLOOKUP(X57,#REF!,2,FALSE)</f>
        <v>#REF!</v>
      </c>
      <c r="Z57" s="19"/>
    </row>
    <row r="58" spans="1:26" x14ac:dyDescent="0.25">
      <c r="A58">
        <v>6</v>
      </c>
      <c r="B58" t="s">
        <v>32</v>
      </c>
      <c r="C58" s="56">
        <v>4103</v>
      </c>
      <c r="D58" s="56" t="s">
        <v>191</v>
      </c>
      <c r="E58" s="56" t="s">
        <v>192</v>
      </c>
      <c r="F58" s="348" t="s">
        <v>193</v>
      </c>
      <c r="G58" s="24"/>
      <c r="H58" s="11"/>
      <c r="I58" s="11"/>
      <c r="J58" s="11"/>
      <c r="K58" s="11"/>
      <c r="L58" s="292" t="e">
        <f>VLOOKUP(K58,#REF!,2,FALSE)</f>
        <v>#REF!</v>
      </c>
      <c r="M58" s="9"/>
      <c r="N58" s="9"/>
      <c r="O58" s="9"/>
      <c r="P58" s="9"/>
      <c r="Q58" s="9"/>
      <c r="R58" s="298" t="e">
        <f>VLOOKUP(Q58,#REF!,2,FALSE)</f>
        <v>#REF!</v>
      </c>
      <c r="S58" s="14"/>
      <c r="T58" s="14"/>
      <c r="U58" s="14"/>
      <c r="V58" s="304" t="e">
        <f>VLOOKUP(U58,#REF!,2,FALSE)</f>
        <v>#REF!</v>
      </c>
      <c r="W58" s="310" t="e">
        <f t="shared" si="10"/>
        <v>#REF!</v>
      </c>
      <c r="X58" s="4"/>
      <c r="Y58" s="315" t="e">
        <f>VLOOKUP(X58,#REF!,2,FALSE)</f>
        <v>#REF!</v>
      </c>
      <c r="Z58" s="19"/>
    </row>
    <row r="59" spans="1:26" x14ac:dyDescent="0.25">
      <c r="A59">
        <v>7</v>
      </c>
      <c r="B59" t="s">
        <v>32</v>
      </c>
      <c r="C59" s="56">
        <v>4385</v>
      </c>
      <c r="D59" s="56" t="s">
        <v>194</v>
      </c>
      <c r="E59" s="56" t="s">
        <v>195</v>
      </c>
      <c r="F59" s="346" t="s">
        <v>196</v>
      </c>
      <c r="G59" s="24"/>
      <c r="H59" s="11"/>
      <c r="I59" s="11"/>
      <c r="J59" s="11"/>
      <c r="K59" s="11"/>
      <c r="L59" s="292" t="e">
        <f>VLOOKUP(K59,#REF!,2,FALSE)</f>
        <v>#REF!</v>
      </c>
      <c r="M59" s="9"/>
      <c r="N59" s="9"/>
      <c r="O59" s="9"/>
      <c r="P59" s="9"/>
      <c r="Q59" s="9"/>
      <c r="R59" s="298" t="e">
        <f>VLOOKUP(Q59,#REF!,2,FALSE)</f>
        <v>#REF!</v>
      </c>
      <c r="S59" s="14"/>
      <c r="T59" s="14"/>
      <c r="U59" s="14"/>
      <c r="V59" s="304" t="e">
        <f>VLOOKUP(U59,#REF!,2,FALSE)</f>
        <v>#REF!</v>
      </c>
      <c r="W59" s="310" t="e">
        <f t="shared" si="10"/>
        <v>#REF!</v>
      </c>
      <c r="X59" s="4"/>
      <c r="Y59" s="315" t="e">
        <f>VLOOKUP(X59,#REF!,2,FALSE)</f>
        <v>#REF!</v>
      </c>
      <c r="Z59" s="19"/>
    </row>
    <row r="60" spans="1:26" ht="20.25" customHeight="1" x14ac:dyDescent="0.25">
      <c r="A60">
        <v>8</v>
      </c>
      <c r="B60" t="s">
        <v>32</v>
      </c>
      <c r="C60" s="56">
        <v>5450</v>
      </c>
      <c r="D60" s="56" t="s">
        <v>197</v>
      </c>
      <c r="E60" s="56" t="s">
        <v>198</v>
      </c>
      <c r="F60" s="346" t="s">
        <v>193</v>
      </c>
      <c r="G60" s="24"/>
      <c r="H60" s="11"/>
      <c r="I60" s="11"/>
      <c r="J60" s="11"/>
      <c r="K60" s="11"/>
      <c r="L60" s="292" t="e">
        <f>VLOOKUP(K60,#REF!,2,FALSE)</f>
        <v>#REF!</v>
      </c>
      <c r="M60" s="9"/>
      <c r="N60" s="9"/>
      <c r="O60" s="9"/>
      <c r="P60" s="9"/>
      <c r="Q60" s="9"/>
      <c r="R60" s="298" t="e">
        <f>VLOOKUP(Q60,#REF!,2,FALSE)</f>
        <v>#REF!</v>
      </c>
      <c r="S60" s="14"/>
      <c r="T60" s="14"/>
      <c r="U60" s="14"/>
      <c r="V60" s="304" t="e">
        <f>VLOOKUP(U60,#REF!,2,FALSE)</f>
        <v>#REF!</v>
      </c>
      <c r="W60" s="310" t="e">
        <f t="shared" si="10"/>
        <v>#REF!</v>
      </c>
      <c r="X60" s="4"/>
      <c r="Y60" s="315" t="e">
        <f>VLOOKUP(X60,#REF!,2,FALSE)</f>
        <v>#REF!</v>
      </c>
      <c r="Z60" s="19"/>
    </row>
    <row r="61" spans="1:26" ht="20.25" customHeight="1" x14ac:dyDescent="0.25">
      <c r="A61">
        <v>9</v>
      </c>
      <c r="B61" t="s">
        <v>32</v>
      </c>
      <c r="C61" s="56">
        <v>4661</v>
      </c>
      <c r="D61" s="56" t="s">
        <v>199</v>
      </c>
      <c r="E61" s="56" t="s">
        <v>200</v>
      </c>
      <c r="F61" s="346" t="s">
        <v>201</v>
      </c>
      <c r="G61" s="24"/>
      <c r="H61" s="11"/>
      <c r="I61" s="11"/>
      <c r="J61" s="11"/>
      <c r="K61" s="11"/>
      <c r="L61" s="292" t="e">
        <f>VLOOKUP(K61,#REF!,2,FALSE)</f>
        <v>#REF!</v>
      </c>
      <c r="M61" s="9"/>
      <c r="N61" s="9"/>
      <c r="O61" s="9"/>
      <c r="P61" s="9"/>
      <c r="Q61" s="9"/>
      <c r="R61" s="298" t="e">
        <f>VLOOKUP(Q61,#REF!,2,FALSE)</f>
        <v>#REF!</v>
      </c>
      <c r="S61" s="14"/>
      <c r="T61" s="14"/>
      <c r="U61" s="14"/>
      <c r="V61" s="304" t="e">
        <f>VLOOKUP(U61,#REF!,2,FALSE)</f>
        <v>#REF!</v>
      </c>
      <c r="W61" s="310" t="e">
        <f t="shared" si="10"/>
        <v>#REF!</v>
      </c>
      <c r="X61" s="4"/>
      <c r="Y61" s="315" t="e">
        <f>VLOOKUP(X61,#REF!,2,FALSE)</f>
        <v>#REF!</v>
      </c>
      <c r="Z61" s="19"/>
    </row>
    <row r="62" spans="1:26" ht="16.5" customHeight="1" x14ac:dyDescent="0.25">
      <c r="A62">
        <v>10</v>
      </c>
      <c r="B62" t="s">
        <v>32</v>
      </c>
      <c r="C62" s="56">
        <v>5353</v>
      </c>
      <c r="D62" s="56" t="s">
        <v>202</v>
      </c>
      <c r="E62" s="56" t="s">
        <v>78</v>
      </c>
      <c r="F62" s="346" t="s">
        <v>55</v>
      </c>
      <c r="G62" s="24"/>
      <c r="H62" s="11"/>
      <c r="I62" s="11"/>
      <c r="J62" s="11"/>
      <c r="K62" s="11"/>
      <c r="L62" s="292" t="e">
        <f>VLOOKUP(K62,#REF!,2,FALSE)</f>
        <v>#REF!</v>
      </c>
      <c r="M62" s="9"/>
      <c r="N62" s="9"/>
      <c r="O62" s="9"/>
      <c r="P62" s="9"/>
      <c r="Q62" s="9"/>
      <c r="R62" s="298" t="e">
        <f>VLOOKUP(Q62,#REF!,2,FALSE)</f>
        <v>#REF!</v>
      </c>
      <c r="S62" s="14"/>
      <c r="T62" s="14"/>
      <c r="U62" s="14"/>
      <c r="V62" s="304" t="e">
        <f>VLOOKUP(U62,#REF!,2,FALSE)</f>
        <v>#REF!</v>
      </c>
      <c r="W62" s="310" t="e">
        <f t="shared" si="10"/>
        <v>#REF!</v>
      </c>
      <c r="X62" s="4"/>
      <c r="Y62" s="315" t="e">
        <f>VLOOKUP(X62,#REF!,2,FALSE)</f>
        <v>#REF!</v>
      </c>
      <c r="Z62" s="19"/>
    </row>
    <row r="63" spans="1:26" ht="30.75" customHeight="1" x14ac:dyDescent="0.25">
      <c r="A63">
        <v>11</v>
      </c>
      <c r="B63" t="s">
        <v>32</v>
      </c>
      <c r="C63" s="56">
        <v>5508</v>
      </c>
      <c r="D63" s="56" t="s">
        <v>203</v>
      </c>
      <c r="E63" s="325" t="s">
        <v>204</v>
      </c>
      <c r="F63" s="346" t="s">
        <v>182</v>
      </c>
      <c r="G63" s="24"/>
      <c r="H63" s="11"/>
      <c r="I63" s="11"/>
      <c r="J63" s="11"/>
      <c r="K63" s="11"/>
      <c r="L63" s="292" t="e">
        <f>VLOOKUP(K63,#REF!,2,FALSE)</f>
        <v>#REF!</v>
      </c>
      <c r="M63" s="9"/>
      <c r="N63" s="9"/>
      <c r="O63" s="9"/>
      <c r="P63" s="9"/>
      <c r="Q63" s="9"/>
      <c r="R63" s="298" t="e">
        <f>VLOOKUP(Q63,#REF!,2,FALSE)</f>
        <v>#REF!</v>
      </c>
      <c r="S63" s="14"/>
      <c r="T63" s="14"/>
      <c r="U63" s="14"/>
      <c r="V63" s="304" t="e">
        <f>VLOOKUP(U63,#REF!,2,FALSE)</f>
        <v>#REF!</v>
      </c>
      <c r="W63" s="310" t="e">
        <f t="shared" si="10"/>
        <v>#REF!</v>
      </c>
      <c r="X63" s="4"/>
      <c r="Y63" s="315" t="e">
        <f>VLOOKUP(X63,#REF!,2,FALSE)</f>
        <v>#REF!</v>
      </c>
      <c r="Z63" s="19"/>
    </row>
    <row r="64" spans="1:26" ht="27.75" customHeight="1" x14ac:dyDescent="0.25">
      <c r="A64">
        <v>12</v>
      </c>
      <c r="B64" t="s">
        <v>32</v>
      </c>
      <c r="C64" s="56">
        <v>5150</v>
      </c>
      <c r="D64" s="56" t="s">
        <v>79</v>
      </c>
      <c r="E64" s="56" t="s">
        <v>80</v>
      </c>
      <c r="F64" s="346" t="s">
        <v>55</v>
      </c>
      <c r="G64" s="24"/>
      <c r="H64" s="11"/>
      <c r="I64" s="11"/>
      <c r="J64" s="11"/>
      <c r="K64" s="11"/>
      <c r="L64" s="292" t="e">
        <f>VLOOKUP(K64,#REF!,2,FALSE)</f>
        <v>#REF!</v>
      </c>
      <c r="M64" s="9"/>
      <c r="N64" s="9"/>
      <c r="O64" s="9"/>
      <c r="P64" s="9"/>
      <c r="Q64" s="9"/>
      <c r="R64" s="298" t="e">
        <f>VLOOKUP(Q64,#REF!,2,FALSE)</f>
        <v>#REF!</v>
      </c>
      <c r="S64" s="14"/>
      <c r="T64" s="14"/>
      <c r="U64" s="14"/>
      <c r="V64" s="304" t="e">
        <f>VLOOKUP(U64,#REF!,2,FALSE)</f>
        <v>#REF!</v>
      </c>
      <c r="W64" s="310" t="e">
        <f t="shared" si="10"/>
        <v>#REF!</v>
      </c>
      <c r="X64" s="4"/>
      <c r="Y64" s="315" t="e">
        <f>VLOOKUP(X64,#REF!,2,FALSE)</f>
        <v>#REF!</v>
      </c>
      <c r="Z64" s="19"/>
    </row>
    <row r="65" spans="1:26" x14ac:dyDescent="0.25">
      <c r="A65">
        <v>13</v>
      </c>
      <c r="B65" t="s">
        <v>32</v>
      </c>
      <c r="C65" s="56">
        <v>4226</v>
      </c>
      <c r="D65" s="56" t="s">
        <v>205</v>
      </c>
      <c r="E65" s="56" t="s">
        <v>206</v>
      </c>
      <c r="F65" s="346" t="s">
        <v>207</v>
      </c>
      <c r="G65" s="24"/>
      <c r="H65" s="11"/>
      <c r="I65" s="11"/>
      <c r="J65" s="11"/>
      <c r="K65" s="11"/>
      <c r="L65" s="292" t="e">
        <f>VLOOKUP(K65,#REF!,2,FALSE)</f>
        <v>#REF!</v>
      </c>
      <c r="M65" s="9"/>
      <c r="N65" s="9"/>
      <c r="O65" s="9"/>
      <c r="P65" s="9"/>
      <c r="Q65" s="9"/>
      <c r="R65" s="298" t="e">
        <f>VLOOKUP(Q65,#REF!,2,FALSE)</f>
        <v>#REF!</v>
      </c>
      <c r="S65" s="14"/>
      <c r="T65" s="14"/>
      <c r="U65" s="14"/>
      <c r="V65" s="304" t="e">
        <f>VLOOKUP(U65,#REF!,2,FALSE)</f>
        <v>#REF!</v>
      </c>
      <c r="W65" s="310" t="e">
        <f t="shared" si="10"/>
        <v>#REF!</v>
      </c>
      <c r="X65" s="4"/>
      <c r="Y65" s="315" t="e">
        <f>VLOOKUP(X65,#REF!,2,FALSE)</f>
        <v>#REF!</v>
      </c>
      <c r="Z65" s="19"/>
    </row>
    <row r="66" spans="1:26" x14ac:dyDescent="0.25">
      <c r="A66">
        <v>14</v>
      </c>
      <c r="B66" t="s">
        <v>32</v>
      </c>
      <c r="C66" s="56">
        <v>4051</v>
      </c>
      <c r="D66" s="56" t="s">
        <v>72</v>
      </c>
      <c r="E66" s="56" t="s">
        <v>73</v>
      </c>
      <c r="F66" s="349" t="s">
        <v>208</v>
      </c>
      <c r="G66" s="24"/>
      <c r="H66" s="11"/>
      <c r="I66" s="11"/>
      <c r="J66" s="11"/>
      <c r="K66" s="11"/>
      <c r="L66" s="292" t="e">
        <f>VLOOKUP(K66,#REF!,2,FALSE)</f>
        <v>#REF!</v>
      </c>
      <c r="M66" s="9"/>
      <c r="N66" s="9"/>
      <c r="O66" s="9"/>
      <c r="P66" s="9"/>
      <c r="Q66" s="9"/>
      <c r="R66" s="298" t="e">
        <f>VLOOKUP(Q66,#REF!,2,FALSE)</f>
        <v>#REF!</v>
      </c>
      <c r="S66" s="14"/>
      <c r="T66" s="14"/>
      <c r="U66" s="14"/>
      <c r="V66" s="304" t="e">
        <f>VLOOKUP(U66,#REF!,2,FALSE)</f>
        <v>#REF!</v>
      </c>
      <c r="W66" s="310" t="e">
        <f t="shared" si="10"/>
        <v>#REF!</v>
      </c>
      <c r="X66" s="4"/>
      <c r="Y66" s="315" t="e">
        <f>VLOOKUP(X66,#REF!,2,FALSE)</f>
        <v>#REF!</v>
      </c>
      <c r="Z66" s="19"/>
    </row>
    <row r="67" spans="1:26" x14ac:dyDescent="0.25">
      <c r="A67">
        <v>15</v>
      </c>
      <c r="B67" t="s">
        <v>32</v>
      </c>
      <c r="C67" s="56">
        <v>4702</v>
      </c>
      <c r="D67" s="56" t="s">
        <v>76</v>
      </c>
      <c r="E67" s="56" t="s">
        <v>77</v>
      </c>
      <c r="F67" s="346" t="s">
        <v>55</v>
      </c>
      <c r="G67" s="24"/>
      <c r="H67" s="11"/>
      <c r="I67" s="11"/>
      <c r="J67" s="11"/>
      <c r="K67" s="11"/>
      <c r="L67" s="292" t="e">
        <f>VLOOKUP(K67,#REF!,2,FALSE)</f>
        <v>#REF!</v>
      </c>
      <c r="M67" s="9"/>
      <c r="N67" s="9"/>
      <c r="O67" s="9"/>
      <c r="P67" s="9"/>
      <c r="Q67" s="9"/>
      <c r="R67" s="298" t="e">
        <f>VLOOKUP(Q67,#REF!,2,FALSE)</f>
        <v>#REF!</v>
      </c>
      <c r="S67" s="14"/>
      <c r="T67" s="14"/>
      <c r="U67" s="14"/>
      <c r="V67" s="304" t="e">
        <f>VLOOKUP(U67,#REF!,2,FALSE)</f>
        <v>#REF!</v>
      </c>
      <c r="W67" s="310" t="e">
        <f t="shared" si="10"/>
        <v>#REF!</v>
      </c>
      <c r="X67" s="4"/>
      <c r="Y67" s="315" t="e">
        <f>VLOOKUP(X67,#REF!,2,FALSE)</f>
        <v>#REF!</v>
      </c>
      <c r="Z67" s="19"/>
    </row>
    <row r="68" spans="1:26" x14ac:dyDescent="0.25">
      <c r="A68">
        <v>16</v>
      </c>
      <c r="B68" t="s">
        <v>32</v>
      </c>
      <c r="C68" s="56">
        <v>5212</v>
      </c>
      <c r="D68" s="56" t="s">
        <v>209</v>
      </c>
      <c r="E68" s="56" t="s">
        <v>210</v>
      </c>
      <c r="F68" s="346" t="s">
        <v>207</v>
      </c>
      <c r="G68" s="24"/>
      <c r="H68" s="11"/>
      <c r="I68" s="11"/>
      <c r="J68" s="11"/>
      <c r="K68" s="11"/>
      <c r="L68" s="292" t="e">
        <f>VLOOKUP(K68,#REF!,2,FALSE)</f>
        <v>#REF!</v>
      </c>
      <c r="M68" s="9"/>
      <c r="N68" s="9"/>
      <c r="O68" s="9"/>
      <c r="P68" s="9"/>
      <c r="Q68" s="9"/>
      <c r="R68" s="298" t="e">
        <f>VLOOKUP(Q68,#REF!,2,FALSE)</f>
        <v>#REF!</v>
      </c>
      <c r="S68" s="14"/>
      <c r="T68" s="14"/>
      <c r="U68" s="14"/>
      <c r="V68" s="304" t="e">
        <f>VLOOKUP(U68,#REF!,2,FALSE)</f>
        <v>#REF!</v>
      </c>
      <c r="W68" s="310" t="e">
        <f t="shared" si="10"/>
        <v>#REF!</v>
      </c>
      <c r="X68" s="4"/>
      <c r="Y68" s="315" t="e">
        <f>VLOOKUP(X68,#REF!,2,FALSE)</f>
        <v>#REF!</v>
      </c>
      <c r="Z68" s="19"/>
    </row>
    <row r="69" spans="1:26" ht="20.25" customHeight="1" x14ac:dyDescent="0.25">
      <c r="A69">
        <v>17</v>
      </c>
      <c r="B69" t="s">
        <v>32</v>
      </c>
      <c r="C69" s="56">
        <v>4210</v>
      </c>
      <c r="D69" s="56" t="s">
        <v>211</v>
      </c>
      <c r="E69" s="56" t="s">
        <v>212</v>
      </c>
      <c r="F69" s="346" t="s">
        <v>213</v>
      </c>
      <c r="G69" s="24"/>
      <c r="H69" s="11"/>
      <c r="I69" s="11"/>
      <c r="J69" s="11"/>
      <c r="K69" s="11"/>
      <c r="L69" s="292" t="e">
        <f>VLOOKUP(K69,#REF!,2,FALSE)</f>
        <v>#REF!</v>
      </c>
      <c r="M69" s="9"/>
      <c r="N69" s="9"/>
      <c r="O69" s="9"/>
      <c r="P69" s="9"/>
      <c r="Q69" s="9"/>
      <c r="R69" s="298" t="e">
        <f>VLOOKUP(Q69,#REF!,2,FALSE)</f>
        <v>#REF!</v>
      </c>
      <c r="S69" s="14"/>
      <c r="T69" s="14"/>
      <c r="U69" s="14"/>
      <c r="V69" s="304" t="e">
        <f>VLOOKUP(U69,#REF!,2,FALSE)</f>
        <v>#REF!</v>
      </c>
      <c r="W69" s="310" t="e">
        <f t="shared" ref="W69:W75" si="11">SUM(V69,R69,L69)</f>
        <v>#REF!</v>
      </c>
      <c r="X69" s="4"/>
      <c r="Y69" s="315" t="e">
        <f>VLOOKUP(X69,#REF!,2,FALSE)</f>
        <v>#REF!</v>
      </c>
      <c r="Z69" s="19"/>
    </row>
    <row r="70" spans="1:26" ht="16.5" customHeight="1" x14ac:dyDescent="0.25">
      <c r="A70">
        <v>18</v>
      </c>
      <c r="B70" t="s">
        <v>32</v>
      </c>
      <c r="C70" s="56">
        <v>5481</v>
      </c>
      <c r="D70" s="56" t="s">
        <v>74</v>
      </c>
      <c r="E70" s="56" t="s">
        <v>75</v>
      </c>
      <c r="F70" s="346" t="s">
        <v>152</v>
      </c>
      <c r="G70" s="24"/>
      <c r="H70" s="11"/>
      <c r="I70" s="11"/>
      <c r="J70" s="11"/>
      <c r="K70" s="11"/>
      <c r="L70" s="292" t="e">
        <f>VLOOKUP(K70,#REF!,2,FALSE)</f>
        <v>#REF!</v>
      </c>
      <c r="M70" s="9"/>
      <c r="N70" s="9"/>
      <c r="O70" s="9"/>
      <c r="P70" s="9"/>
      <c r="Q70" s="9"/>
      <c r="R70" s="298" t="e">
        <f>VLOOKUP(Q70,#REF!,2,FALSE)</f>
        <v>#REF!</v>
      </c>
      <c r="S70" s="14"/>
      <c r="T70" s="14"/>
      <c r="U70" s="14"/>
      <c r="V70" s="304" t="e">
        <f>VLOOKUP(U70,#REF!,2,FALSE)</f>
        <v>#REF!</v>
      </c>
      <c r="W70" s="310" t="e">
        <f t="shared" si="11"/>
        <v>#REF!</v>
      </c>
      <c r="X70" s="4"/>
      <c r="Y70" s="315" t="e">
        <f>VLOOKUP(X70,#REF!,2,FALSE)</f>
        <v>#REF!</v>
      </c>
      <c r="Z70" s="19"/>
    </row>
    <row r="71" spans="1:26" ht="30.75" customHeight="1" x14ac:dyDescent="0.25">
      <c r="A71">
        <v>19</v>
      </c>
      <c r="B71" t="s">
        <v>32</v>
      </c>
      <c r="C71" s="56">
        <v>5253</v>
      </c>
      <c r="D71" s="56" t="s">
        <v>214</v>
      </c>
      <c r="E71" s="56" t="s">
        <v>215</v>
      </c>
      <c r="F71" s="346" t="s">
        <v>216</v>
      </c>
      <c r="G71" s="24"/>
      <c r="H71" s="11"/>
      <c r="I71" s="11"/>
      <c r="J71" s="11"/>
      <c r="K71" s="11"/>
      <c r="L71" s="292" t="e">
        <f>VLOOKUP(K71,#REF!,2,FALSE)</f>
        <v>#REF!</v>
      </c>
      <c r="M71" s="9"/>
      <c r="N71" s="9"/>
      <c r="O71" s="9"/>
      <c r="P71" s="9"/>
      <c r="Q71" s="9"/>
      <c r="R71" s="298" t="e">
        <f>VLOOKUP(Q71,#REF!,2,FALSE)</f>
        <v>#REF!</v>
      </c>
      <c r="S71" s="14"/>
      <c r="T71" s="14"/>
      <c r="U71" s="14"/>
      <c r="V71" s="304" t="e">
        <f>VLOOKUP(U71,#REF!,2,FALSE)</f>
        <v>#REF!</v>
      </c>
      <c r="W71" s="310" t="e">
        <f t="shared" si="11"/>
        <v>#REF!</v>
      </c>
      <c r="X71" s="4"/>
      <c r="Y71" s="315" t="e">
        <f>VLOOKUP(X71,#REF!,2,FALSE)</f>
        <v>#REF!</v>
      </c>
      <c r="Z71" s="19"/>
    </row>
    <row r="72" spans="1:26" ht="27.75" customHeight="1" x14ac:dyDescent="0.25">
      <c r="A72">
        <v>20</v>
      </c>
      <c r="B72" t="s">
        <v>32</v>
      </c>
      <c r="C72" s="56">
        <v>5271</v>
      </c>
      <c r="D72" s="56" t="s">
        <v>217</v>
      </c>
      <c r="E72" s="56" t="s">
        <v>218</v>
      </c>
      <c r="F72" s="346" t="s">
        <v>182</v>
      </c>
      <c r="G72" s="24"/>
      <c r="H72" s="11"/>
      <c r="I72" s="11"/>
      <c r="J72" s="11"/>
      <c r="K72" s="11"/>
      <c r="L72" s="292" t="e">
        <f>VLOOKUP(K72,#REF!,2,FALSE)</f>
        <v>#REF!</v>
      </c>
      <c r="M72" s="9"/>
      <c r="N72" s="9"/>
      <c r="O72" s="9"/>
      <c r="P72" s="9"/>
      <c r="Q72" s="9"/>
      <c r="R72" s="298" t="e">
        <f>VLOOKUP(Q72,#REF!,2,FALSE)</f>
        <v>#REF!</v>
      </c>
      <c r="S72" s="14"/>
      <c r="T72" s="14"/>
      <c r="U72" s="14"/>
      <c r="V72" s="304" t="e">
        <f>VLOOKUP(U72,#REF!,2,FALSE)</f>
        <v>#REF!</v>
      </c>
      <c r="W72" s="310" t="e">
        <f t="shared" si="11"/>
        <v>#REF!</v>
      </c>
      <c r="X72" s="4"/>
      <c r="Y72" s="315" t="e">
        <f>VLOOKUP(X72,#REF!,2,FALSE)</f>
        <v>#REF!</v>
      </c>
      <c r="Z72" s="19"/>
    </row>
    <row r="73" spans="1:26" x14ac:dyDescent="0.25">
      <c r="A73">
        <v>21</v>
      </c>
      <c r="B73" t="s">
        <v>32</v>
      </c>
      <c r="C73" s="56">
        <v>5100</v>
      </c>
      <c r="D73" s="56" t="s">
        <v>219</v>
      </c>
      <c r="E73" s="56" t="s">
        <v>220</v>
      </c>
      <c r="F73" s="346" t="s">
        <v>221</v>
      </c>
      <c r="G73" s="24"/>
      <c r="H73" s="11"/>
      <c r="I73" s="11"/>
      <c r="J73" s="11"/>
      <c r="K73" s="11"/>
      <c r="L73" s="292" t="e">
        <f>VLOOKUP(K73,#REF!,2,FALSE)</f>
        <v>#REF!</v>
      </c>
      <c r="M73" s="9"/>
      <c r="N73" s="9"/>
      <c r="O73" s="9"/>
      <c r="P73" s="9"/>
      <c r="Q73" s="9"/>
      <c r="R73" s="298" t="e">
        <f>VLOOKUP(Q73,#REF!,2,FALSE)</f>
        <v>#REF!</v>
      </c>
      <c r="S73" s="14"/>
      <c r="T73" s="14"/>
      <c r="U73" s="14"/>
      <c r="V73" s="304" t="e">
        <f>VLOOKUP(U73,#REF!,2,FALSE)</f>
        <v>#REF!</v>
      </c>
      <c r="W73" s="310" t="e">
        <f t="shared" si="11"/>
        <v>#REF!</v>
      </c>
      <c r="X73" s="4"/>
      <c r="Y73" s="315" t="e">
        <f>VLOOKUP(X73,#REF!,2,FALSE)</f>
        <v>#REF!</v>
      </c>
      <c r="Z73" s="19"/>
    </row>
    <row r="74" spans="1:26" x14ac:dyDescent="0.25">
      <c r="A74">
        <v>22</v>
      </c>
      <c r="B74" t="s">
        <v>32</v>
      </c>
      <c r="C74" s="56">
        <v>4577</v>
      </c>
      <c r="D74" s="56" t="s">
        <v>81</v>
      </c>
      <c r="E74" s="56" t="s">
        <v>82</v>
      </c>
      <c r="F74" s="346" t="s">
        <v>147</v>
      </c>
      <c r="G74" s="24"/>
      <c r="H74" s="11"/>
      <c r="I74" s="11"/>
      <c r="J74" s="11"/>
      <c r="K74" s="11"/>
      <c r="L74" s="292" t="e">
        <f>VLOOKUP(K74,#REF!,2,FALSE)</f>
        <v>#REF!</v>
      </c>
      <c r="M74" s="9"/>
      <c r="N74" s="9"/>
      <c r="O74" s="9"/>
      <c r="P74" s="9"/>
      <c r="Q74" s="9"/>
      <c r="R74" s="298" t="e">
        <f>VLOOKUP(Q74,#REF!,2,FALSE)</f>
        <v>#REF!</v>
      </c>
      <c r="S74" s="14"/>
      <c r="T74" s="14"/>
      <c r="U74" s="14"/>
      <c r="V74" s="304" t="e">
        <f>VLOOKUP(U74,#REF!,2,FALSE)</f>
        <v>#REF!</v>
      </c>
      <c r="W74" s="310" t="e">
        <f t="shared" si="11"/>
        <v>#REF!</v>
      </c>
      <c r="X74" s="4"/>
      <c r="Y74" s="315" t="e">
        <f>VLOOKUP(X74,#REF!,2,FALSE)</f>
        <v>#REF!</v>
      </c>
      <c r="Z74" s="19"/>
    </row>
    <row r="75" spans="1:26" x14ac:dyDescent="0.25">
      <c r="A75">
        <v>23</v>
      </c>
      <c r="B75" t="s">
        <v>32</v>
      </c>
      <c r="C75" s="56">
        <v>4310</v>
      </c>
      <c r="D75" s="56" t="s">
        <v>83</v>
      </c>
      <c r="E75" s="56" t="s">
        <v>84</v>
      </c>
      <c r="F75" s="350" t="s">
        <v>87</v>
      </c>
      <c r="G75" s="24"/>
      <c r="H75" s="11"/>
      <c r="I75" s="11"/>
      <c r="J75" s="11"/>
      <c r="K75" s="11"/>
      <c r="L75" s="292" t="e">
        <f>VLOOKUP(K75,#REF!,2,FALSE)</f>
        <v>#REF!</v>
      </c>
      <c r="M75" s="9"/>
      <c r="N75" s="9"/>
      <c r="O75" s="9"/>
      <c r="P75" s="9"/>
      <c r="Q75" s="9"/>
      <c r="R75" s="298" t="e">
        <f>VLOOKUP(Q75,#REF!,2,FALSE)</f>
        <v>#REF!</v>
      </c>
      <c r="S75" s="14"/>
      <c r="T75" s="14"/>
      <c r="U75" s="14"/>
      <c r="V75" s="304" t="e">
        <f>VLOOKUP(U75,#REF!,2,FALSE)</f>
        <v>#REF!</v>
      </c>
      <c r="W75" s="310" t="e">
        <f t="shared" si="11"/>
        <v>#REF!</v>
      </c>
      <c r="X75" s="4"/>
      <c r="Y75" s="315" t="e">
        <f>VLOOKUP(X75,#REF!,2,FALSE)</f>
        <v>#REF!</v>
      </c>
      <c r="Z75" s="19"/>
    </row>
    <row r="76" spans="1:26" ht="23.25" customHeight="1" x14ac:dyDescent="0.3">
      <c r="C76" s="44"/>
      <c r="D76" s="43"/>
      <c r="E76" s="43"/>
      <c r="F76" s="45"/>
      <c r="G76" s="517" t="s">
        <v>376</v>
      </c>
      <c r="H76" s="518"/>
      <c r="I76" s="518"/>
      <c r="J76" s="518"/>
      <c r="K76" s="519"/>
      <c r="L76" s="288"/>
      <c r="M76" s="520" t="s">
        <v>44</v>
      </c>
      <c r="N76" s="521"/>
      <c r="O76" s="521"/>
      <c r="P76" s="521"/>
      <c r="Q76" s="522"/>
      <c r="R76" s="295"/>
      <c r="S76" s="523" t="s">
        <v>375</v>
      </c>
      <c r="T76" s="524"/>
      <c r="U76" s="525"/>
      <c r="V76" s="301"/>
      <c r="W76" s="307" t="s">
        <v>14</v>
      </c>
      <c r="X76" s="46" t="s">
        <v>13</v>
      </c>
      <c r="Y76" s="312"/>
    </row>
    <row r="77" spans="1:26" ht="23.25" customHeight="1" thickBot="1" x14ac:dyDescent="0.35">
      <c r="B77" s="17" t="s">
        <v>15</v>
      </c>
      <c r="C77" s="528"/>
      <c r="D77" s="529"/>
      <c r="E77" s="529"/>
      <c r="F77" s="530"/>
      <c r="G77" s="20" t="s">
        <v>10</v>
      </c>
      <c r="H77" s="20" t="s">
        <v>22</v>
      </c>
      <c r="I77" s="20" t="s">
        <v>11</v>
      </c>
      <c r="J77" s="20" t="s">
        <v>23</v>
      </c>
      <c r="K77" s="20" t="s">
        <v>12</v>
      </c>
      <c r="L77" s="289" t="s">
        <v>17</v>
      </c>
      <c r="M77" s="21" t="s">
        <v>10</v>
      </c>
      <c r="N77" s="21" t="s">
        <v>22</v>
      </c>
      <c r="O77" s="21" t="s">
        <v>11</v>
      </c>
      <c r="P77" s="21" t="s">
        <v>23</v>
      </c>
      <c r="Q77" s="21" t="s">
        <v>12</v>
      </c>
      <c r="R77" s="296" t="s">
        <v>17</v>
      </c>
      <c r="S77" s="18" t="s">
        <v>25</v>
      </c>
      <c r="T77" s="18" t="s">
        <v>24</v>
      </c>
      <c r="U77" s="18" t="s">
        <v>12</v>
      </c>
      <c r="V77" s="302" t="s">
        <v>18</v>
      </c>
      <c r="W77" s="308" t="s">
        <v>14</v>
      </c>
      <c r="X77" s="47" t="s">
        <v>13</v>
      </c>
      <c r="Y77" s="316" t="s">
        <v>20</v>
      </c>
      <c r="Z77" s="13" t="s">
        <v>21</v>
      </c>
    </row>
    <row r="78" spans="1:26" ht="16.5" thickBot="1" x14ac:dyDescent="0.3">
      <c r="B78" s="31" t="s">
        <v>39</v>
      </c>
      <c r="C78" s="70" t="s">
        <v>368</v>
      </c>
      <c r="D78" s="32"/>
      <c r="E78" s="32"/>
      <c r="F78" s="33"/>
      <c r="G78" s="531" t="s">
        <v>1</v>
      </c>
      <c r="H78" s="532"/>
      <c r="I78" s="532"/>
      <c r="J78" s="532"/>
      <c r="K78" s="532"/>
      <c r="L78" s="532"/>
      <c r="M78" s="532"/>
      <c r="N78" s="532"/>
      <c r="O78" s="532"/>
      <c r="P78" s="532"/>
      <c r="Q78" s="532"/>
      <c r="R78" s="532"/>
      <c r="S78" s="532"/>
      <c r="T78" s="532"/>
      <c r="U78" s="532"/>
      <c r="V78" s="532"/>
      <c r="W78" s="532"/>
      <c r="X78" s="533"/>
      <c r="Y78" s="315" t="e">
        <f>VLOOKUP(X78,#REF!,2,FALSE)</f>
        <v>#REF!</v>
      </c>
      <c r="Z78" s="19"/>
    </row>
    <row r="79" spans="1:26" x14ac:dyDescent="0.25">
      <c r="A79">
        <v>1</v>
      </c>
      <c r="B79" t="s">
        <v>37</v>
      </c>
      <c r="C79" s="63">
        <v>4764</v>
      </c>
      <c r="D79" s="63" t="s">
        <v>340</v>
      </c>
      <c r="E79" s="63" t="s">
        <v>341</v>
      </c>
      <c r="F79" s="58" t="s">
        <v>342</v>
      </c>
      <c r="G79" s="25"/>
      <c r="H79" s="26"/>
      <c r="I79" s="26"/>
      <c r="J79" s="26"/>
      <c r="K79" s="26"/>
      <c r="L79" s="291" t="e">
        <f>VLOOKUP(K79,#REF!,2,FALSE)</f>
        <v>#REF!</v>
      </c>
      <c r="M79" s="27"/>
      <c r="N79" s="27"/>
      <c r="O79" s="27"/>
      <c r="P79" s="27"/>
      <c r="Q79" s="27"/>
      <c r="R79" s="297" t="e">
        <f>VLOOKUP(Q79,#REF!,2,FALSE)</f>
        <v>#REF!</v>
      </c>
      <c r="S79" s="28"/>
      <c r="T79" s="28"/>
      <c r="U79" s="28"/>
      <c r="V79" s="303" t="e">
        <f>VLOOKUP(U79,#REF!,2,FALSE)</f>
        <v>#REF!</v>
      </c>
      <c r="W79" s="309" t="e">
        <f t="shared" ref="W79:W97" si="12">SUM(V79,R79,L79)</f>
        <v>#REF!</v>
      </c>
      <c r="X79" s="5"/>
      <c r="Y79" s="315" t="e">
        <f>VLOOKUP(X79,#REF!,2,FALSE)</f>
        <v>#REF!</v>
      </c>
      <c r="Z79" s="19"/>
    </row>
    <row r="80" spans="1:26" ht="20.25" customHeight="1" x14ac:dyDescent="0.25">
      <c r="A80">
        <v>2</v>
      </c>
      <c r="B80" t="s">
        <v>37</v>
      </c>
      <c r="C80" s="63">
        <v>3976</v>
      </c>
      <c r="D80" s="63" t="s">
        <v>85</v>
      </c>
      <c r="E80" s="63" t="s">
        <v>86</v>
      </c>
      <c r="F80" s="58" t="s">
        <v>150</v>
      </c>
      <c r="G80" s="24"/>
      <c r="H80" s="11"/>
      <c r="I80" s="11"/>
      <c r="J80" s="11"/>
      <c r="K80" s="11"/>
      <c r="L80" s="292" t="e">
        <f>VLOOKUP(K80,#REF!,2,FALSE)</f>
        <v>#REF!</v>
      </c>
      <c r="M80" s="9"/>
      <c r="N80" s="9"/>
      <c r="O80" s="9"/>
      <c r="P80" s="9"/>
      <c r="Q80" s="9"/>
      <c r="R80" s="298" t="e">
        <f>VLOOKUP(Q80,#REF!,2,FALSE)</f>
        <v>#REF!</v>
      </c>
      <c r="S80" s="14"/>
      <c r="T80" s="14"/>
      <c r="U80" s="14"/>
      <c r="V80" s="304" t="e">
        <f>VLOOKUP(U80,#REF!,2,FALSE)</f>
        <v>#REF!</v>
      </c>
      <c r="W80" s="310" t="e">
        <f t="shared" ref="W80:W88" si="13">SUM(V80,R80,L80)</f>
        <v>#REF!</v>
      </c>
      <c r="X80" s="4"/>
      <c r="Y80" s="315" t="e">
        <f>VLOOKUP(X80,#REF!,2,FALSE)</f>
        <v>#REF!</v>
      </c>
      <c r="Z80" s="19"/>
    </row>
    <row r="81" spans="1:26" ht="20.25" customHeight="1" x14ac:dyDescent="0.25">
      <c r="A81">
        <v>3</v>
      </c>
      <c r="B81" t="s">
        <v>37</v>
      </c>
      <c r="C81" s="63">
        <v>4664</v>
      </c>
      <c r="D81" s="63" t="s">
        <v>343</v>
      </c>
      <c r="E81" s="63" t="s">
        <v>107</v>
      </c>
      <c r="F81" s="58" t="s">
        <v>193</v>
      </c>
      <c r="G81" s="24"/>
      <c r="H81" s="11"/>
      <c r="I81" s="11"/>
      <c r="J81" s="11"/>
      <c r="K81" s="11"/>
      <c r="L81" s="292" t="e">
        <f>VLOOKUP(K81,#REF!,2,FALSE)</f>
        <v>#REF!</v>
      </c>
      <c r="M81" s="9"/>
      <c r="N81" s="9"/>
      <c r="O81" s="9"/>
      <c r="P81" s="9"/>
      <c r="Q81" s="9"/>
      <c r="R81" s="298" t="e">
        <f>VLOOKUP(Q81,#REF!,2,FALSE)</f>
        <v>#REF!</v>
      </c>
      <c r="S81" s="14"/>
      <c r="T81" s="14"/>
      <c r="U81" s="14"/>
      <c r="V81" s="304" t="e">
        <f>VLOOKUP(U81,#REF!,2,FALSE)</f>
        <v>#REF!</v>
      </c>
      <c r="W81" s="310" t="e">
        <f t="shared" si="13"/>
        <v>#REF!</v>
      </c>
      <c r="X81" s="4"/>
      <c r="Y81" s="315" t="e">
        <f>VLOOKUP(X81,#REF!,2,FALSE)</f>
        <v>#REF!</v>
      </c>
      <c r="Z81" s="19"/>
    </row>
    <row r="82" spans="1:26" ht="16.5" customHeight="1" x14ac:dyDescent="0.25">
      <c r="A82">
        <v>4</v>
      </c>
      <c r="B82" t="s">
        <v>37</v>
      </c>
      <c r="C82" s="63">
        <v>4876</v>
      </c>
      <c r="D82" s="63" t="s">
        <v>231</v>
      </c>
      <c r="E82" s="63" t="s">
        <v>344</v>
      </c>
      <c r="F82" s="58" t="s">
        <v>213</v>
      </c>
      <c r="G82" s="24"/>
      <c r="H82" s="11"/>
      <c r="I82" s="11"/>
      <c r="J82" s="11"/>
      <c r="K82" s="11"/>
      <c r="L82" s="292" t="e">
        <f>VLOOKUP(K82,#REF!,2,FALSE)</f>
        <v>#REF!</v>
      </c>
      <c r="M82" s="9"/>
      <c r="N82" s="9"/>
      <c r="O82" s="9"/>
      <c r="P82" s="9"/>
      <c r="Q82" s="9"/>
      <c r="R82" s="298" t="e">
        <f>VLOOKUP(Q82,#REF!,2,FALSE)</f>
        <v>#REF!</v>
      </c>
      <c r="S82" s="14"/>
      <c r="T82" s="14"/>
      <c r="U82" s="14"/>
      <c r="V82" s="304" t="e">
        <f>VLOOKUP(U82,#REF!,2,FALSE)</f>
        <v>#REF!</v>
      </c>
      <c r="W82" s="310" t="e">
        <f t="shared" si="13"/>
        <v>#REF!</v>
      </c>
      <c r="X82" s="4"/>
      <c r="Y82" s="315" t="e">
        <f>VLOOKUP(X82,#REF!,2,FALSE)</f>
        <v>#REF!</v>
      </c>
      <c r="Z82" s="19"/>
    </row>
    <row r="83" spans="1:26" ht="15.75" customHeight="1" x14ac:dyDescent="0.25">
      <c r="A83">
        <v>5</v>
      </c>
      <c r="B83" t="s">
        <v>37</v>
      </c>
      <c r="C83" s="63">
        <v>4103</v>
      </c>
      <c r="D83" s="63" t="s">
        <v>191</v>
      </c>
      <c r="E83" s="63" t="s">
        <v>192</v>
      </c>
      <c r="F83" s="58" t="s">
        <v>193</v>
      </c>
      <c r="G83" s="24"/>
      <c r="H83" s="11"/>
      <c r="I83" s="11"/>
      <c r="J83" s="11"/>
      <c r="K83" s="11"/>
      <c r="L83" s="292" t="e">
        <f>VLOOKUP(K83,#REF!,2,FALSE)</f>
        <v>#REF!</v>
      </c>
      <c r="M83" s="9"/>
      <c r="N83" s="9"/>
      <c r="O83" s="9"/>
      <c r="P83" s="9"/>
      <c r="Q83" s="9"/>
      <c r="R83" s="298" t="e">
        <f>VLOOKUP(Q83,#REF!,2,FALSE)</f>
        <v>#REF!</v>
      </c>
      <c r="S83" s="14"/>
      <c r="T83" s="14"/>
      <c r="U83" s="14"/>
      <c r="V83" s="304" t="e">
        <f>VLOOKUP(U83,#REF!,2,FALSE)</f>
        <v>#REF!</v>
      </c>
      <c r="W83" s="310" t="e">
        <f t="shared" si="13"/>
        <v>#REF!</v>
      </c>
      <c r="X83" s="4"/>
      <c r="Y83" s="315" t="e">
        <f>VLOOKUP(X83,#REF!,2,FALSE)</f>
        <v>#REF!</v>
      </c>
      <c r="Z83" s="19"/>
    </row>
    <row r="84" spans="1:26" ht="15" customHeight="1" x14ac:dyDescent="0.25">
      <c r="A84">
        <v>6</v>
      </c>
      <c r="B84" t="s">
        <v>37</v>
      </c>
      <c r="C84" s="63">
        <v>4902</v>
      </c>
      <c r="D84" s="63" t="s">
        <v>194</v>
      </c>
      <c r="E84" s="63" t="s">
        <v>345</v>
      </c>
      <c r="F84" s="58" t="s">
        <v>196</v>
      </c>
      <c r="G84" s="24"/>
      <c r="H84" s="11"/>
      <c r="I84" s="11"/>
      <c r="J84" s="11"/>
      <c r="K84" s="11"/>
      <c r="L84" s="292" t="e">
        <f>VLOOKUP(K84,#REF!,2,FALSE)</f>
        <v>#REF!</v>
      </c>
      <c r="M84" s="9"/>
      <c r="N84" s="9"/>
      <c r="O84" s="9"/>
      <c r="P84" s="9"/>
      <c r="Q84" s="9"/>
      <c r="R84" s="298" t="e">
        <f>VLOOKUP(Q84,#REF!,2,FALSE)</f>
        <v>#REF!</v>
      </c>
      <c r="S84" s="14"/>
      <c r="T84" s="14"/>
      <c r="U84" s="14"/>
      <c r="V84" s="304" t="e">
        <f>VLOOKUP(U84,#REF!,2,FALSE)</f>
        <v>#REF!</v>
      </c>
      <c r="W84" s="310" t="e">
        <f t="shared" si="13"/>
        <v>#REF!</v>
      </c>
      <c r="X84" s="4"/>
      <c r="Y84" s="315" t="e">
        <f>VLOOKUP(X84,#REF!,2,FALSE)</f>
        <v>#REF!</v>
      </c>
      <c r="Z84" s="19"/>
    </row>
    <row r="85" spans="1:26" ht="15.75" customHeight="1" x14ac:dyDescent="0.25">
      <c r="A85">
        <v>7</v>
      </c>
      <c r="B85" t="s">
        <v>37</v>
      </c>
      <c r="C85" s="63">
        <v>4462</v>
      </c>
      <c r="D85" s="63" t="s">
        <v>94</v>
      </c>
      <c r="E85" s="63" t="s">
        <v>95</v>
      </c>
      <c r="F85" s="58" t="s">
        <v>338</v>
      </c>
      <c r="G85" s="24"/>
      <c r="H85" s="11"/>
      <c r="I85" s="11"/>
      <c r="J85" s="11"/>
      <c r="K85" s="11"/>
      <c r="L85" s="292" t="e">
        <f>VLOOKUP(K85,#REF!,2,FALSE)</f>
        <v>#REF!</v>
      </c>
      <c r="M85" s="9"/>
      <c r="N85" s="9"/>
      <c r="O85" s="9"/>
      <c r="P85" s="9"/>
      <c r="Q85" s="9"/>
      <c r="R85" s="298" t="e">
        <f>VLOOKUP(Q85,#REF!,2,FALSE)</f>
        <v>#REF!</v>
      </c>
      <c r="S85" s="14"/>
      <c r="T85" s="14"/>
      <c r="U85" s="14"/>
      <c r="V85" s="304" t="e">
        <f>VLOOKUP(U85,#REF!,2,FALSE)</f>
        <v>#REF!</v>
      </c>
      <c r="W85" s="310" t="e">
        <f t="shared" si="13"/>
        <v>#REF!</v>
      </c>
      <c r="X85" s="4"/>
      <c r="Y85" s="315" t="e">
        <f>VLOOKUP(X85,#REF!,2,FALSE)</f>
        <v>#REF!</v>
      </c>
      <c r="Z85" s="19"/>
    </row>
    <row r="86" spans="1:26" ht="16.5" customHeight="1" x14ac:dyDescent="0.25">
      <c r="A86">
        <v>8</v>
      </c>
      <c r="B86" t="s">
        <v>37</v>
      </c>
      <c r="C86" s="63">
        <v>4488</v>
      </c>
      <c r="D86" s="63" t="s">
        <v>92</v>
      </c>
      <c r="E86" s="63" t="s">
        <v>93</v>
      </c>
      <c r="F86" s="58" t="s">
        <v>55</v>
      </c>
      <c r="G86" s="24"/>
      <c r="H86" s="11"/>
      <c r="I86" s="11"/>
      <c r="J86" s="11"/>
      <c r="K86" s="11"/>
      <c r="L86" s="292" t="e">
        <f>VLOOKUP(K86,#REF!,2,FALSE)</f>
        <v>#REF!</v>
      </c>
      <c r="M86" s="9"/>
      <c r="N86" s="9"/>
      <c r="O86" s="9"/>
      <c r="P86" s="9"/>
      <c r="Q86" s="9"/>
      <c r="R86" s="298" t="e">
        <f>VLOOKUP(Q86,#REF!,2,FALSE)</f>
        <v>#REF!</v>
      </c>
      <c r="S86" s="14"/>
      <c r="T86" s="14"/>
      <c r="U86" s="14"/>
      <c r="V86" s="304" t="e">
        <f>VLOOKUP(U86,#REF!,2,FALSE)</f>
        <v>#REF!</v>
      </c>
      <c r="W86" s="310" t="e">
        <f t="shared" si="13"/>
        <v>#REF!</v>
      </c>
      <c r="X86" s="4"/>
      <c r="Y86" s="315" t="e">
        <f>VLOOKUP(X86,#REF!,2,FALSE)</f>
        <v>#REF!</v>
      </c>
      <c r="Z86" s="19"/>
    </row>
    <row r="87" spans="1:26" x14ac:dyDescent="0.25">
      <c r="A87">
        <v>9</v>
      </c>
      <c r="B87" t="s">
        <v>37</v>
      </c>
      <c r="C87" s="63">
        <v>4525</v>
      </c>
      <c r="D87" s="63" t="s">
        <v>267</v>
      </c>
      <c r="E87" s="63" t="s">
        <v>346</v>
      </c>
      <c r="F87" s="58" t="s">
        <v>227</v>
      </c>
      <c r="G87" s="24"/>
      <c r="H87" s="11"/>
      <c r="I87" s="11"/>
      <c r="J87" s="11"/>
      <c r="K87" s="11"/>
      <c r="L87" s="292" t="e">
        <f>VLOOKUP(K87,#REF!,2,FALSE)</f>
        <v>#REF!</v>
      </c>
      <c r="M87" s="9"/>
      <c r="N87" s="9"/>
      <c r="O87" s="9"/>
      <c r="P87" s="9"/>
      <c r="Q87" s="9"/>
      <c r="R87" s="298" t="e">
        <f>VLOOKUP(Q87,#REF!,2,FALSE)</f>
        <v>#REF!</v>
      </c>
      <c r="S87" s="14"/>
      <c r="T87" s="14"/>
      <c r="U87" s="14"/>
      <c r="V87" s="304" t="e">
        <f>VLOOKUP(U87,#REF!,2,FALSE)</f>
        <v>#REF!</v>
      </c>
      <c r="W87" s="310" t="e">
        <f t="shared" si="13"/>
        <v>#REF!</v>
      </c>
      <c r="X87" s="4"/>
      <c r="Y87" s="315" t="e">
        <f>VLOOKUP(X87,#REF!,2,FALSE)</f>
        <v>#REF!</v>
      </c>
      <c r="Z87" s="19"/>
    </row>
    <row r="88" spans="1:26" ht="15.75" customHeight="1" x14ac:dyDescent="0.25">
      <c r="A88">
        <v>10</v>
      </c>
      <c r="B88" t="s">
        <v>37</v>
      </c>
      <c r="C88" s="63">
        <v>4756</v>
      </c>
      <c r="D88" s="63" t="s">
        <v>90</v>
      </c>
      <c r="E88" s="63" t="s">
        <v>91</v>
      </c>
      <c r="F88" s="57" t="s">
        <v>338</v>
      </c>
      <c r="G88" s="24"/>
      <c r="H88" s="11"/>
      <c r="I88" s="11"/>
      <c r="J88" s="11"/>
      <c r="K88" s="11"/>
      <c r="L88" s="292" t="e">
        <f>VLOOKUP(K88,#REF!,2,FALSE)</f>
        <v>#REF!</v>
      </c>
      <c r="M88" s="9"/>
      <c r="N88" s="9"/>
      <c r="O88" s="9"/>
      <c r="P88" s="9"/>
      <c r="Q88" s="9"/>
      <c r="R88" s="298" t="e">
        <f>VLOOKUP(Q88,#REF!,2,FALSE)</f>
        <v>#REF!</v>
      </c>
      <c r="S88" s="14"/>
      <c r="T88" s="14"/>
      <c r="U88" s="14"/>
      <c r="V88" s="304" t="e">
        <f>VLOOKUP(U88,#REF!,2,FALSE)</f>
        <v>#REF!</v>
      </c>
      <c r="W88" s="310" t="e">
        <f t="shared" si="13"/>
        <v>#REF!</v>
      </c>
      <c r="X88" s="4"/>
      <c r="Y88" s="315" t="e">
        <f>VLOOKUP(X88,#REF!,2,FALSE)</f>
        <v>#REF!</v>
      </c>
      <c r="Z88" s="19"/>
    </row>
    <row r="89" spans="1:26" ht="20.25" customHeight="1" x14ac:dyDescent="0.25">
      <c r="A89">
        <v>11</v>
      </c>
      <c r="B89" t="s">
        <v>37</v>
      </c>
      <c r="C89" s="63">
        <v>4825</v>
      </c>
      <c r="D89" s="63" t="s">
        <v>88</v>
      </c>
      <c r="E89" s="63" t="s">
        <v>89</v>
      </c>
      <c r="F89" s="58" t="s">
        <v>347</v>
      </c>
      <c r="G89" s="24"/>
      <c r="H89" s="11"/>
      <c r="I89" s="11"/>
      <c r="J89" s="11"/>
      <c r="K89" s="11"/>
      <c r="L89" s="292" t="e">
        <f>VLOOKUP(K89,#REF!,2,FALSE)</f>
        <v>#REF!</v>
      </c>
      <c r="M89" s="9"/>
      <c r="N89" s="9"/>
      <c r="O89" s="9"/>
      <c r="P89" s="9"/>
      <c r="Q89" s="9"/>
      <c r="R89" s="298" t="e">
        <f>VLOOKUP(Q89,#REF!,2,FALSE)</f>
        <v>#REF!</v>
      </c>
      <c r="S89" s="14"/>
      <c r="T89" s="14"/>
      <c r="U89" s="14"/>
      <c r="V89" s="304" t="e">
        <f>VLOOKUP(U89,#REF!,2,FALSE)</f>
        <v>#REF!</v>
      </c>
      <c r="W89" s="310" t="e">
        <f t="shared" si="12"/>
        <v>#REF!</v>
      </c>
      <c r="X89" s="4"/>
      <c r="Y89" s="315" t="e">
        <f>VLOOKUP(X89,#REF!,2,FALSE)</f>
        <v>#REF!</v>
      </c>
      <c r="Z89" s="19"/>
    </row>
    <row r="90" spans="1:26" ht="24.75" customHeight="1" x14ac:dyDescent="0.25">
      <c r="A90">
        <v>12</v>
      </c>
      <c r="B90" t="s">
        <v>37</v>
      </c>
      <c r="C90" s="63">
        <v>5047</v>
      </c>
      <c r="D90" s="63" t="s">
        <v>348</v>
      </c>
      <c r="E90" s="63" t="s">
        <v>349</v>
      </c>
      <c r="F90" s="57" t="s">
        <v>145</v>
      </c>
      <c r="G90" s="24"/>
      <c r="H90" s="11"/>
      <c r="I90" s="11"/>
      <c r="J90" s="11"/>
      <c r="K90" s="11"/>
      <c r="L90" s="292" t="e">
        <f>VLOOKUP(K90,#REF!,2,FALSE)</f>
        <v>#REF!</v>
      </c>
      <c r="M90" s="9"/>
      <c r="N90" s="9"/>
      <c r="O90" s="9"/>
      <c r="P90" s="9"/>
      <c r="Q90" s="9"/>
      <c r="R90" s="298" t="e">
        <f>VLOOKUP(Q90,#REF!,2,FALSE)</f>
        <v>#REF!</v>
      </c>
      <c r="S90" s="14"/>
      <c r="T90" s="14"/>
      <c r="U90" s="14"/>
      <c r="V90" s="304" t="e">
        <f>VLOOKUP(U90,#REF!,2,FALSE)</f>
        <v>#REF!</v>
      </c>
      <c r="W90" s="310" t="e">
        <f t="shared" si="12"/>
        <v>#REF!</v>
      </c>
      <c r="X90" s="4"/>
      <c r="Y90" s="315" t="e">
        <f>VLOOKUP(X90,#REF!,2,FALSE)</f>
        <v>#REF!</v>
      </c>
      <c r="Z90" s="19"/>
    </row>
    <row r="91" spans="1:26" ht="16.5" customHeight="1" x14ac:dyDescent="0.25">
      <c r="A91">
        <v>13</v>
      </c>
      <c r="B91" t="s">
        <v>37</v>
      </c>
      <c r="C91" s="63">
        <v>3816</v>
      </c>
      <c r="D91" s="63" t="s">
        <v>350</v>
      </c>
      <c r="E91" s="63" t="s">
        <v>351</v>
      </c>
      <c r="F91" s="58" t="s">
        <v>213</v>
      </c>
      <c r="G91" s="24"/>
      <c r="H91" s="11"/>
      <c r="I91" s="11"/>
      <c r="J91" s="11"/>
      <c r="K91" s="11"/>
      <c r="L91" s="292" t="e">
        <f>VLOOKUP(K91,#REF!,2,FALSE)</f>
        <v>#REF!</v>
      </c>
      <c r="M91" s="9"/>
      <c r="N91" s="9"/>
      <c r="O91" s="9"/>
      <c r="P91" s="9"/>
      <c r="Q91" s="9"/>
      <c r="R91" s="298" t="e">
        <f>VLOOKUP(Q91,#REF!,2,FALSE)</f>
        <v>#REF!</v>
      </c>
      <c r="S91" s="14"/>
      <c r="T91" s="14"/>
      <c r="U91" s="14"/>
      <c r="V91" s="304" t="e">
        <f>VLOOKUP(U91,#REF!,2,FALSE)</f>
        <v>#REF!</v>
      </c>
      <c r="W91" s="310" t="e">
        <f t="shared" si="12"/>
        <v>#REF!</v>
      </c>
      <c r="X91" s="4"/>
      <c r="Y91" s="315" t="e">
        <f>VLOOKUP(X91,#REF!,2,FALSE)</f>
        <v>#REF!</v>
      </c>
      <c r="Z91" s="19"/>
    </row>
    <row r="92" spans="1:26" ht="15.75" customHeight="1" x14ac:dyDescent="0.25">
      <c r="A92">
        <v>14</v>
      </c>
      <c r="B92" t="s">
        <v>37</v>
      </c>
      <c r="C92" s="63">
        <v>4563</v>
      </c>
      <c r="D92" s="63" t="s">
        <v>103</v>
      </c>
      <c r="E92" s="63" t="s">
        <v>127</v>
      </c>
      <c r="F92" s="58" t="s">
        <v>253</v>
      </c>
      <c r="G92" s="24"/>
      <c r="H92" s="11"/>
      <c r="I92" s="11"/>
      <c r="J92" s="11"/>
      <c r="K92" s="11"/>
      <c r="L92" s="292" t="e">
        <f>VLOOKUP(K92,#REF!,2,FALSE)</f>
        <v>#REF!</v>
      </c>
      <c r="M92" s="9"/>
      <c r="N92" s="9"/>
      <c r="O92" s="9"/>
      <c r="P92" s="9"/>
      <c r="Q92" s="9"/>
      <c r="R92" s="298" t="e">
        <f>VLOOKUP(Q92,#REF!,2,FALSE)</f>
        <v>#REF!</v>
      </c>
      <c r="S92" s="14"/>
      <c r="T92" s="14"/>
      <c r="U92" s="14"/>
      <c r="V92" s="304" t="e">
        <f>VLOOKUP(U92,#REF!,2,FALSE)</f>
        <v>#REF!</v>
      </c>
      <c r="W92" s="310" t="e">
        <f t="shared" si="12"/>
        <v>#REF!</v>
      </c>
      <c r="X92" s="4"/>
      <c r="Y92" s="315" t="e">
        <f>VLOOKUP(X92,#REF!,2,FALSE)</f>
        <v>#REF!</v>
      </c>
      <c r="Z92" s="19"/>
    </row>
    <row r="93" spans="1:26" ht="15" customHeight="1" x14ac:dyDescent="0.25">
      <c r="A93">
        <v>15</v>
      </c>
      <c r="B93" t="s">
        <v>37</v>
      </c>
      <c r="C93" s="63">
        <v>5045</v>
      </c>
      <c r="D93" s="63" t="s">
        <v>99</v>
      </c>
      <c r="E93" s="63" t="s">
        <v>100</v>
      </c>
      <c r="F93" s="58" t="s">
        <v>338</v>
      </c>
      <c r="G93" s="24"/>
      <c r="H93" s="11"/>
      <c r="I93" s="11"/>
      <c r="J93" s="11"/>
      <c r="K93" s="11"/>
      <c r="L93" s="292" t="e">
        <f>VLOOKUP(K93,#REF!,2,FALSE)</f>
        <v>#REF!</v>
      </c>
      <c r="M93" s="9"/>
      <c r="N93" s="9"/>
      <c r="O93" s="9"/>
      <c r="P93" s="9"/>
      <c r="Q93" s="9"/>
      <c r="R93" s="298" t="e">
        <f>VLOOKUP(Q93,#REF!,2,FALSE)</f>
        <v>#REF!</v>
      </c>
      <c r="S93" s="14"/>
      <c r="T93" s="14"/>
      <c r="U93" s="14"/>
      <c r="V93" s="304" t="e">
        <f>VLOOKUP(U93,#REF!,2,FALSE)</f>
        <v>#REF!</v>
      </c>
      <c r="W93" s="310" t="e">
        <f t="shared" si="12"/>
        <v>#REF!</v>
      </c>
      <c r="X93" s="4"/>
      <c r="Y93" s="315" t="e">
        <f>VLOOKUP(X93,#REF!,2,FALSE)</f>
        <v>#REF!</v>
      </c>
      <c r="Z93" s="19"/>
    </row>
    <row r="94" spans="1:26" ht="15.75" customHeight="1" x14ac:dyDescent="0.25">
      <c r="A94">
        <v>16</v>
      </c>
      <c r="B94" t="s">
        <v>37</v>
      </c>
      <c r="C94" s="63">
        <v>5488</v>
      </c>
      <c r="D94" s="63" t="s">
        <v>108</v>
      </c>
      <c r="E94" s="63" t="s">
        <v>109</v>
      </c>
      <c r="F94" s="58" t="s">
        <v>150</v>
      </c>
      <c r="G94" s="24"/>
      <c r="H94" s="11"/>
      <c r="I94" s="11"/>
      <c r="J94" s="11"/>
      <c r="K94" s="11"/>
      <c r="L94" s="292" t="e">
        <f>VLOOKUP(K94,#REF!,2,FALSE)</f>
        <v>#REF!</v>
      </c>
      <c r="M94" s="9"/>
      <c r="N94" s="9"/>
      <c r="O94" s="9"/>
      <c r="P94" s="9"/>
      <c r="Q94" s="9"/>
      <c r="R94" s="298" t="e">
        <f>VLOOKUP(Q94,#REF!,2,FALSE)</f>
        <v>#REF!</v>
      </c>
      <c r="S94" s="14"/>
      <c r="T94" s="14"/>
      <c r="U94" s="14"/>
      <c r="V94" s="304" t="e">
        <f>VLOOKUP(U94,#REF!,2,FALSE)</f>
        <v>#REF!</v>
      </c>
      <c r="W94" s="310" t="e">
        <f t="shared" si="12"/>
        <v>#REF!</v>
      </c>
      <c r="X94" s="4"/>
      <c r="Y94" s="315" t="e">
        <f>VLOOKUP(X94,#REF!,2,FALSE)</f>
        <v>#REF!</v>
      </c>
      <c r="Z94" s="19"/>
    </row>
    <row r="95" spans="1:26" ht="16.5" customHeight="1" x14ac:dyDescent="0.25">
      <c r="A95">
        <v>17</v>
      </c>
      <c r="B95" t="s">
        <v>37</v>
      </c>
      <c r="C95" s="63">
        <v>4722</v>
      </c>
      <c r="D95" s="63" t="s">
        <v>255</v>
      </c>
      <c r="E95" s="63" t="s">
        <v>119</v>
      </c>
      <c r="F95" s="58" t="s">
        <v>67</v>
      </c>
      <c r="G95" s="24"/>
      <c r="H95" s="11"/>
      <c r="I95" s="11"/>
      <c r="J95" s="11"/>
      <c r="K95" s="11"/>
      <c r="L95" s="292" t="e">
        <f>VLOOKUP(K95,#REF!,2,FALSE)</f>
        <v>#REF!</v>
      </c>
      <c r="M95" s="9"/>
      <c r="N95" s="9"/>
      <c r="O95" s="9"/>
      <c r="P95" s="9"/>
      <c r="Q95" s="9"/>
      <c r="R95" s="298" t="e">
        <f>VLOOKUP(Q95,#REF!,2,FALSE)</f>
        <v>#REF!</v>
      </c>
      <c r="S95" s="14"/>
      <c r="T95" s="14"/>
      <c r="U95" s="14"/>
      <c r="V95" s="304" t="e">
        <f>VLOOKUP(U95,#REF!,2,FALSE)</f>
        <v>#REF!</v>
      </c>
      <c r="W95" s="310" t="e">
        <f t="shared" si="12"/>
        <v>#REF!</v>
      </c>
      <c r="X95" s="4"/>
      <c r="Y95" s="315" t="e">
        <f>VLOOKUP(X95,#REF!,2,FALSE)</f>
        <v>#REF!</v>
      </c>
      <c r="Z95" s="19"/>
    </row>
    <row r="96" spans="1:26" x14ac:dyDescent="0.25">
      <c r="A96">
        <v>18</v>
      </c>
      <c r="B96" t="s">
        <v>37</v>
      </c>
      <c r="C96" s="63">
        <v>5041</v>
      </c>
      <c r="D96" s="63" t="s">
        <v>256</v>
      </c>
      <c r="E96" s="63" t="s">
        <v>352</v>
      </c>
      <c r="F96" s="63" t="s">
        <v>213</v>
      </c>
      <c r="G96" s="24"/>
      <c r="H96" s="11"/>
      <c r="I96" s="11"/>
      <c r="J96" s="11"/>
      <c r="K96" s="11"/>
      <c r="L96" s="292" t="e">
        <f>VLOOKUP(K96,#REF!,2,FALSE)</f>
        <v>#REF!</v>
      </c>
      <c r="M96" s="9"/>
      <c r="N96" s="9"/>
      <c r="O96" s="9"/>
      <c r="P96" s="9"/>
      <c r="Q96" s="9"/>
      <c r="R96" s="298" t="e">
        <f>VLOOKUP(Q96,#REF!,2,FALSE)</f>
        <v>#REF!</v>
      </c>
      <c r="S96" s="14"/>
      <c r="T96" s="14"/>
      <c r="U96" s="14"/>
      <c r="V96" s="304" t="e">
        <f>VLOOKUP(U96,#REF!,2,FALSE)</f>
        <v>#REF!</v>
      </c>
      <c r="W96" s="310" t="e">
        <f t="shared" si="12"/>
        <v>#REF!</v>
      </c>
      <c r="X96" s="4"/>
      <c r="Y96" s="315" t="e">
        <f>VLOOKUP(X96,#REF!,2,FALSE)</f>
        <v>#REF!</v>
      </c>
      <c r="Z96" s="19"/>
    </row>
    <row r="97" spans="1:26" ht="15.75" customHeight="1" x14ac:dyDescent="0.25">
      <c r="A97">
        <v>19</v>
      </c>
      <c r="B97" t="s">
        <v>37</v>
      </c>
      <c r="C97" s="63">
        <v>5143</v>
      </c>
      <c r="D97" s="63" t="s">
        <v>353</v>
      </c>
      <c r="E97" s="63" t="s">
        <v>354</v>
      </c>
      <c r="F97" s="58" t="s">
        <v>294</v>
      </c>
      <c r="G97" s="24"/>
      <c r="H97" s="11"/>
      <c r="I97" s="11"/>
      <c r="J97" s="11"/>
      <c r="K97" s="11"/>
      <c r="L97" s="292" t="e">
        <f>VLOOKUP(K97,#REF!,2,FALSE)</f>
        <v>#REF!</v>
      </c>
      <c r="M97" s="9"/>
      <c r="N97" s="9"/>
      <c r="O97" s="9"/>
      <c r="P97" s="9"/>
      <c r="Q97" s="9"/>
      <c r="R97" s="298" t="e">
        <f>VLOOKUP(Q97,#REF!,2,FALSE)</f>
        <v>#REF!</v>
      </c>
      <c r="S97" s="14"/>
      <c r="T97" s="14"/>
      <c r="U97" s="14"/>
      <c r="V97" s="304" t="e">
        <f>VLOOKUP(U97,#REF!,2,FALSE)</f>
        <v>#REF!</v>
      </c>
      <c r="W97" s="310" t="e">
        <f t="shared" si="12"/>
        <v>#REF!</v>
      </c>
      <c r="X97" s="4"/>
      <c r="Y97" s="315" t="e">
        <f>VLOOKUP(X97,#REF!,2,FALSE)</f>
        <v>#REF!</v>
      </c>
      <c r="Z97" s="19"/>
    </row>
    <row r="98" spans="1:26" ht="20.25" customHeight="1" x14ac:dyDescent="0.25">
      <c r="A98">
        <v>20</v>
      </c>
      <c r="B98" t="s">
        <v>37</v>
      </c>
      <c r="C98" s="63">
        <v>4438</v>
      </c>
      <c r="D98" s="63" t="s">
        <v>105</v>
      </c>
      <c r="E98" s="63" t="s">
        <v>106</v>
      </c>
      <c r="F98" s="58" t="s">
        <v>258</v>
      </c>
      <c r="G98" s="24"/>
      <c r="H98" s="11"/>
      <c r="I98" s="11"/>
      <c r="J98" s="11"/>
      <c r="K98" s="11"/>
      <c r="L98" s="292" t="e">
        <f>VLOOKUP(K98,#REF!,2,FALSE)</f>
        <v>#REF!</v>
      </c>
      <c r="M98" s="9"/>
      <c r="N98" s="9"/>
      <c r="O98" s="9"/>
      <c r="P98" s="9"/>
      <c r="Q98" s="9"/>
      <c r="R98" s="298" t="e">
        <f>VLOOKUP(Q98,#REF!,2,FALSE)</f>
        <v>#REF!</v>
      </c>
      <c r="S98" s="14"/>
      <c r="T98" s="14"/>
      <c r="U98" s="14"/>
      <c r="V98" s="304" t="e">
        <f>VLOOKUP(U98,#REF!,2,FALSE)</f>
        <v>#REF!</v>
      </c>
      <c r="W98" s="310" t="e">
        <f t="shared" ref="W98:W104" si="14">SUM(V98,R98,L98)</f>
        <v>#REF!</v>
      </c>
      <c r="X98" s="4"/>
      <c r="Y98" s="315" t="e">
        <f>VLOOKUP(X98,#REF!,2,FALSE)</f>
        <v>#REF!</v>
      </c>
      <c r="Z98" s="19"/>
    </row>
    <row r="99" spans="1:26" ht="20.25" customHeight="1" x14ac:dyDescent="0.25">
      <c r="A99">
        <v>21</v>
      </c>
      <c r="B99" t="s">
        <v>37</v>
      </c>
      <c r="C99" s="63">
        <v>3523</v>
      </c>
      <c r="D99" s="63" t="s">
        <v>97</v>
      </c>
      <c r="E99" s="63" t="s">
        <v>98</v>
      </c>
      <c r="F99" s="58" t="s">
        <v>338</v>
      </c>
      <c r="G99" s="24"/>
      <c r="H99" s="11"/>
      <c r="I99" s="11"/>
      <c r="J99" s="11"/>
      <c r="K99" s="11"/>
      <c r="L99" s="292" t="e">
        <f>VLOOKUP(K99,#REF!,2,FALSE)</f>
        <v>#REF!</v>
      </c>
      <c r="M99" s="9"/>
      <c r="N99" s="9"/>
      <c r="O99" s="9"/>
      <c r="P99" s="9"/>
      <c r="Q99" s="9"/>
      <c r="R99" s="298" t="e">
        <f>VLOOKUP(Q99,#REF!,2,FALSE)</f>
        <v>#REF!</v>
      </c>
      <c r="S99" s="14"/>
      <c r="T99" s="14"/>
      <c r="U99" s="14"/>
      <c r="V99" s="304" t="e">
        <f>VLOOKUP(U99,#REF!,2,FALSE)</f>
        <v>#REF!</v>
      </c>
      <c r="W99" s="310" t="e">
        <f t="shared" si="14"/>
        <v>#REF!</v>
      </c>
      <c r="X99" s="4"/>
      <c r="Y99" s="315" t="e">
        <f>VLOOKUP(X99,#REF!,2,FALSE)</f>
        <v>#REF!</v>
      </c>
      <c r="Z99" s="19"/>
    </row>
    <row r="100" spans="1:26" ht="16.5" customHeight="1" x14ac:dyDescent="0.25">
      <c r="A100">
        <v>22</v>
      </c>
      <c r="B100" t="s">
        <v>37</v>
      </c>
      <c r="C100" s="63">
        <v>4980</v>
      </c>
      <c r="D100" s="63" t="s">
        <v>355</v>
      </c>
      <c r="E100" s="63" t="s">
        <v>8</v>
      </c>
      <c r="F100" s="63" t="s">
        <v>121</v>
      </c>
      <c r="G100" s="24"/>
      <c r="H100" s="11"/>
      <c r="I100" s="11"/>
      <c r="J100" s="11"/>
      <c r="K100" s="11"/>
      <c r="L100" s="292" t="e">
        <f>VLOOKUP(K100,#REF!,2,FALSE)</f>
        <v>#REF!</v>
      </c>
      <c r="M100" s="9"/>
      <c r="N100" s="9"/>
      <c r="O100" s="9"/>
      <c r="P100" s="9"/>
      <c r="Q100" s="9"/>
      <c r="R100" s="298" t="e">
        <f>VLOOKUP(Q100,#REF!,2,FALSE)</f>
        <v>#REF!</v>
      </c>
      <c r="S100" s="14"/>
      <c r="T100" s="14"/>
      <c r="U100" s="14"/>
      <c r="V100" s="304" t="e">
        <f>VLOOKUP(U100,#REF!,2,FALSE)</f>
        <v>#REF!</v>
      </c>
      <c r="W100" s="310" t="e">
        <f t="shared" si="14"/>
        <v>#REF!</v>
      </c>
      <c r="X100" s="4"/>
      <c r="Y100" s="315" t="e">
        <f>VLOOKUP(X100,#REF!,2,FALSE)</f>
        <v>#REF!</v>
      </c>
      <c r="Z100" s="19"/>
    </row>
    <row r="101" spans="1:26" ht="15.75" customHeight="1" x14ac:dyDescent="0.25">
      <c r="A101">
        <v>23</v>
      </c>
      <c r="B101" t="s">
        <v>37</v>
      </c>
      <c r="C101" s="63">
        <v>3628</v>
      </c>
      <c r="D101" s="63" t="s">
        <v>356</v>
      </c>
      <c r="E101" s="63" t="s">
        <v>357</v>
      </c>
      <c r="F101" s="63" t="s">
        <v>227</v>
      </c>
      <c r="G101" s="24"/>
      <c r="H101" s="11"/>
      <c r="I101" s="11"/>
      <c r="J101" s="11"/>
      <c r="K101" s="11"/>
      <c r="L101" s="292" t="e">
        <f>VLOOKUP(K101,#REF!,2,FALSE)</f>
        <v>#REF!</v>
      </c>
      <c r="M101" s="9"/>
      <c r="N101" s="9"/>
      <c r="O101" s="9"/>
      <c r="P101" s="9"/>
      <c r="Q101" s="9"/>
      <c r="R101" s="298" t="e">
        <f>VLOOKUP(Q101,#REF!,2,FALSE)</f>
        <v>#REF!</v>
      </c>
      <c r="S101" s="14"/>
      <c r="T101" s="14"/>
      <c r="U101" s="14"/>
      <c r="V101" s="304" t="e">
        <f>VLOOKUP(U101,#REF!,2,FALSE)</f>
        <v>#REF!</v>
      </c>
      <c r="W101" s="310" t="e">
        <f t="shared" si="14"/>
        <v>#REF!</v>
      </c>
      <c r="X101" s="4"/>
      <c r="Y101" s="315" t="e">
        <f>VLOOKUP(X101,#REF!,2,FALSE)</f>
        <v>#REF!</v>
      </c>
      <c r="Z101" s="19"/>
    </row>
    <row r="102" spans="1:26" ht="15" customHeight="1" x14ac:dyDescent="0.25">
      <c r="A102">
        <v>24</v>
      </c>
      <c r="B102" t="s">
        <v>37</v>
      </c>
      <c r="C102" s="63">
        <v>5100</v>
      </c>
      <c r="D102" s="63" t="s">
        <v>219</v>
      </c>
      <c r="E102" s="63" t="s">
        <v>220</v>
      </c>
      <c r="F102" s="63" t="s">
        <v>221</v>
      </c>
      <c r="G102" s="24"/>
      <c r="H102" s="11"/>
      <c r="I102" s="11"/>
      <c r="J102" s="11"/>
      <c r="K102" s="11"/>
      <c r="L102" s="292" t="e">
        <f>VLOOKUP(K102,#REF!,2,FALSE)</f>
        <v>#REF!</v>
      </c>
      <c r="M102" s="9"/>
      <c r="N102" s="9"/>
      <c r="O102" s="9"/>
      <c r="P102" s="9"/>
      <c r="Q102" s="9"/>
      <c r="R102" s="298" t="e">
        <f>VLOOKUP(Q102,#REF!,2,FALSE)</f>
        <v>#REF!</v>
      </c>
      <c r="S102" s="14"/>
      <c r="T102" s="14"/>
      <c r="U102" s="14"/>
      <c r="V102" s="304" t="e">
        <f>VLOOKUP(U102,#REF!,2,FALSE)</f>
        <v>#REF!</v>
      </c>
      <c r="W102" s="310" t="e">
        <f t="shared" si="14"/>
        <v>#REF!</v>
      </c>
      <c r="X102" s="4"/>
      <c r="Y102" s="315" t="e">
        <f>VLOOKUP(X102,#REF!,2,FALSE)</f>
        <v>#REF!</v>
      </c>
      <c r="Z102" s="19"/>
    </row>
    <row r="103" spans="1:26" ht="15.75" customHeight="1" x14ac:dyDescent="0.25">
      <c r="A103">
        <v>25</v>
      </c>
      <c r="B103" t="s">
        <v>37</v>
      </c>
      <c r="C103" s="63">
        <v>4898</v>
      </c>
      <c r="D103" s="63" t="s">
        <v>83</v>
      </c>
      <c r="E103" s="65" t="s">
        <v>104</v>
      </c>
      <c r="F103" s="63" t="s">
        <v>87</v>
      </c>
      <c r="G103" s="24"/>
      <c r="H103" s="11"/>
      <c r="I103" s="11"/>
      <c r="J103" s="11"/>
      <c r="K103" s="11"/>
      <c r="L103" s="292" t="e">
        <f>VLOOKUP(K103,#REF!,2,FALSE)</f>
        <v>#REF!</v>
      </c>
      <c r="M103" s="9"/>
      <c r="N103" s="9"/>
      <c r="O103" s="9"/>
      <c r="P103" s="9"/>
      <c r="Q103" s="9"/>
      <c r="R103" s="298" t="e">
        <f>VLOOKUP(Q103,#REF!,2,FALSE)</f>
        <v>#REF!</v>
      </c>
      <c r="S103" s="14"/>
      <c r="T103" s="14"/>
      <c r="U103" s="14"/>
      <c r="V103" s="304" t="e">
        <f>VLOOKUP(U103,#REF!,2,FALSE)</f>
        <v>#REF!</v>
      </c>
      <c r="W103" s="310" t="e">
        <f t="shared" si="14"/>
        <v>#REF!</v>
      </c>
      <c r="X103" s="4"/>
      <c r="Y103" s="315" t="e">
        <f>VLOOKUP(X103,#REF!,2,FALSE)</f>
        <v>#REF!</v>
      </c>
      <c r="Z103" s="19"/>
    </row>
    <row r="104" spans="1:26" ht="16.5" customHeight="1" x14ac:dyDescent="0.25">
      <c r="A104">
        <v>26</v>
      </c>
      <c r="B104" t="s">
        <v>37</v>
      </c>
      <c r="C104" s="63">
        <v>4597</v>
      </c>
      <c r="D104" s="63" t="s">
        <v>358</v>
      </c>
      <c r="E104" s="63" t="s">
        <v>96</v>
      </c>
      <c r="F104" s="63" t="s">
        <v>55</v>
      </c>
      <c r="G104" s="24"/>
      <c r="H104" s="11"/>
      <c r="I104" s="11"/>
      <c r="J104" s="11"/>
      <c r="K104" s="11"/>
      <c r="L104" s="292" t="e">
        <f>VLOOKUP(K104,#REF!,2,FALSE)</f>
        <v>#REF!</v>
      </c>
      <c r="M104" s="9"/>
      <c r="N104" s="9"/>
      <c r="O104" s="9"/>
      <c r="P104" s="9"/>
      <c r="Q104" s="9"/>
      <c r="R104" s="298" t="e">
        <f>VLOOKUP(Q104,#REF!,2,FALSE)</f>
        <v>#REF!</v>
      </c>
      <c r="S104" s="14"/>
      <c r="T104" s="14"/>
      <c r="U104" s="14"/>
      <c r="V104" s="304" t="e">
        <f>VLOOKUP(U104,#REF!,2,FALSE)</f>
        <v>#REF!</v>
      </c>
      <c r="W104" s="310" t="e">
        <f t="shared" si="14"/>
        <v>#REF!</v>
      </c>
      <c r="X104" s="4"/>
      <c r="Y104" s="315" t="e">
        <f>VLOOKUP(X104,#REF!,2,FALSE)</f>
        <v>#REF!</v>
      </c>
      <c r="Z104" s="19"/>
    </row>
    <row r="105" spans="1:26" ht="23.25" customHeight="1" x14ac:dyDescent="0.3">
      <c r="G105" s="517" t="s">
        <v>376</v>
      </c>
      <c r="H105" s="518"/>
      <c r="I105" s="518"/>
      <c r="J105" s="518"/>
      <c r="K105" s="519"/>
      <c r="L105" s="288"/>
      <c r="M105" s="520" t="s">
        <v>44</v>
      </c>
      <c r="N105" s="521"/>
      <c r="O105" s="521"/>
      <c r="P105" s="521"/>
      <c r="Q105" s="522"/>
      <c r="R105" s="295"/>
      <c r="S105" s="523" t="s">
        <v>375</v>
      </c>
      <c r="T105" s="524"/>
      <c r="U105" s="525"/>
      <c r="V105" s="301"/>
      <c r="W105" s="307" t="s">
        <v>14</v>
      </c>
      <c r="X105" s="46" t="s">
        <v>13</v>
      </c>
      <c r="Y105" s="312"/>
    </row>
    <row r="106" spans="1:26" ht="23.25" customHeight="1" thickBot="1" x14ac:dyDescent="0.35">
      <c r="B106" s="17" t="s">
        <v>15</v>
      </c>
      <c r="C106" s="526"/>
      <c r="D106" s="527"/>
      <c r="E106" s="527"/>
      <c r="F106" s="527"/>
      <c r="G106" s="20" t="s">
        <v>10</v>
      </c>
      <c r="H106" s="20" t="s">
        <v>22</v>
      </c>
      <c r="I106" s="20" t="s">
        <v>11</v>
      </c>
      <c r="J106" s="20" t="s">
        <v>23</v>
      </c>
      <c r="K106" s="20" t="s">
        <v>12</v>
      </c>
      <c r="L106" s="289" t="s">
        <v>17</v>
      </c>
      <c r="M106" s="21" t="s">
        <v>10</v>
      </c>
      <c r="N106" s="21" t="s">
        <v>22</v>
      </c>
      <c r="O106" s="21" t="s">
        <v>11</v>
      </c>
      <c r="P106" s="21" t="s">
        <v>23</v>
      </c>
      <c r="Q106" s="21" t="s">
        <v>12</v>
      </c>
      <c r="R106" s="296" t="s">
        <v>17</v>
      </c>
      <c r="S106" s="18" t="s">
        <v>25</v>
      </c>
      <c r="T106" s="18" t="s">
        <v>24</v>
      </c>
      <c r="U106" s="18" t="s">
        <v>12</v>
      </c>
      <c r="V106" s="302" t="s">
        <v>18</v>
      </c>
      <c r="W106" s="308" t="s">
        <v>14</v>
      </c>
      <c r="X106" s="47" t="s">
        <v>13</v>
      </c>
      <c r="Y106" s="316" t="s">
        <v>20</v>
      </c>
      <c r="Z106" s="13" t="s">
        <v>21</v>
      </c>
    </row>
    <row r="107" spans="1:26" ht="16.5" thickBot="1" x14ac:dyDescent="0.3">
      <c r="B107" s="31" t="s">
        <v>40</v>
      </c>
      <c r="C107" s="71" t="s">
        <v>362</v>
      </c>
      <c r="D107" s="37"/>
      <c r="E107" s="37"/>
      <c r="F107" s="33"/>
      <c r="G107" s="531" t="s">
        <v>2</v>
      </c>
      <c r="H107" s="532"/>
      <c r="I107" s="532"/>
      <c r="J107" s="532"/>
      <c r="K107" s="532"/>
      <c r="L107" s="532"/>
      <c r="M107" s="532"/>
      <c r="N107" s="532"/>
      <c r="O107" s="532"/>
      <c r="P107" s="532"/>
      <c r="Q107" s="532"/>
      <c r="R107" s="532"/>
      <c r="S107" s="532"/>
      <c r="T107" s="532"/>
      <c r="U107" s="532"/>
      <c r="V107" s="532"/>
      <c r="W107" s="532"/>
      <c r="X107" s="533"/>
      <c r="Y107" s="315" t="e">
        <f>VLOOKUP(X107,#REF!,2,FALSE)</f>
        <v>#REF!</v>
      </c>
      <c r="Z107" s="19"/>
    </row>
    <row r="108" spans="1:26" x14ac:dyDescent="0.25">
      <c r="A108">
        <v>1</v>
      </c>
      <c r="B108" t="s">
        <v>33</v>
      </c>
      <c r="C108" s="40">
        <v>4369</v>
      </c>
      <c r="D108" s="40" t="s">
        <v>222</v>
      </c>
      <c r="E108" s="40" t="s">
        <v>223</v>
      </c>
      <c r="F108" s="351" t="s">
        <v>224</v>
      </c>
      <c r="G108" s="25"/>
      <c r="H108" s="26"/>
      <c r="I108" s="26"/>
      <c r="J108" s="26"/>
      <c r="K108" s="26"/>
      <c r="L108" s="291" t="e">
        <f>VLOOKUP(K108,#REF!,2,FALSE)</f>
        <v>#REF!</v>
      </c>
      <c r="M108" s="27"/>
      <c r="N108" s="27"/>
      <c r="O108" s="27"/>
      <c r="P108" s="27"/>
      <c r="Q108" s="27"/>
      <c r="R108" s="297" t="e">
        <f>VLOOKUP(Q108,#REF!,2,FALSE)</f>
        <v>#REF!</v>
      </c>
      <c r="S108" s="28"/>
      <c r="T108" s="28"/>
      <c r="U108" s="28"/>
      <c r="V108" s="303" t="e">
        <f>VLOOKUP(U108,#REF!,2,FALSE)</f>
        <v>#REF!</v>
      </c>
      <c r="W108" s="309" t="e">
        <f t="shared" ref="W108:W127" si="15">SUM(V108,R108,L108)</f>
        <v>#REF!</v>
      </c>
      <c r="X108" s="5"/>
      <c r="Y108" s="315" t="e">
        <f>VLOOKUP(X108,#REF!,2,FALSE)</f>
        <v>#REF!</v>
      </c>
      <c r="Z108" s="19"/>
    </row>
    <row r="109" spans="1:26" ht="20.25" customHeight="1" x14ac:dyDescent="0.25">
      <c r="A109">
        <v>2</v>
      </c>
      <c r="B109" t="s">
        <v>33</v>
      </c>
      <c r="C109" s="40">
        <v>5030</v>
      </c>
      <c r="D109" s="40" t="s">
        <v>225</v>
      </c>
      <c r="E109" s="40" t="s">
        <v>226</v>
      </c>
      <c r="F109" s="348" t="s">
        <v>227</v>
      </c>
      <c r="G109" s="24"/>
      <c r="H109" s="11"/>
      <c r="I109" s="11"/>
      <c r="J109" s="11"/>
      <c r="K109" s="11"/>
      <c r="L109" s="292" t="e">
        <f>VLOOKUP(K109,#REF!,2,FALSE)</f>
        <v>#REF!</v>
      </c>
      <c r="M109" s="9"/>
      <c r="N109" s="9"/>
      <c r="O109" s="9"/>
      <c r="P109" s="9"/>
      <c r="Q109" s="9"/>
      <c r="R109" s="298" t="e">
        <f>VLOOKUP(Q109,#REF!,2,FALSE)</f>
        <v>#REF!</v>
      </c>
      <c r="S109" s="14"/>
      <c r="T109" s="14"/>
      <c r="U109" s="14"/>
      <c r="V109" s="304" t="e">
        <f>VLOOKUP(U109,#REF!,2,FALSE)</f>
        <v>#REF!</v>
      </c>
      <c r="W109" s="310" t="e">
        <f t="shared" si="15"/>
        <v>#REF!</v>
      </c>
      <c r="X109" s="4"/>
      <c r="Y109" s="315" t="e">
        <f>VLOOKUP(X109,#REF!,2,FALSE)</f>
        <v>#REF!</v>
      </c>
      <c r="Z109" s="19"/>
    </row>
    <row r="110" spans="1:26" ht="20.25" customHeight="1" x14ac:dyDescent="0.25">
      <c r="A110">
        <v>3</v>
      </c>
      <c r="B110" t="s">
        <v>33</v>
      </c>
      <c r="C110" s="40">
        <v>4594</v>
      </c>
      <c r="D110" s="40" t="s">
        <v>85</v>
      </c>
      <c r="E110" s="40" t="s">
        <v>112</v>
      </c>
      <c r="F110" s="348" t="s">
        <v>150</v>
      </c>
      <c r="G110" s="24"/>
      <c r="H110" s="11"/>
      <c r="I110" s="11"/>
      <c r="J110" s="11"/>
      <c r="K110" s="11"/>
      <c r="L110" s="292" t="e">
        <f>VLOOKUP(K110,#REF!,2,FALSE)</f>
        <v>#REF!</v>
      </c>
      <c r="M110" s="9"/>
      <c r="N110" s="9"/>
      <c r="O110" s="9"/>
      <c r="P110" s="9"/>
      <c r="Q110" s="9"/>
      <c r="R110" s="298" t="e">
        <f>VLOOKUP(Q110,#REF!,2,FALSE)</f>
        <v>#REF!</v>
      </c>
      <c r="S110" s="14"/>
      <c r="T110" s="14"/>
      <c r="U110" s="14"/>
      <c r="V110" s="304" t="e">
        <f>VLOOKUP(U110,#REF!,2,FALSE)</f>
        <v>#REF!</v>
      </c>
      <c r="W110" s="310" t="e">
        <f t="shared" ref="W110:W119" si="16">SUM(V110,R110,L110)</f>
        <v>#REF!</v>
      </c>
      <c r="X110" s="4"/>
      <c r="Y110" s="315" t="e">
        <f>VLOOKUP(X110,#REF!,2,FALSE)</f>
        <v>#REF!</v>
      </c>
      <c r="Z110" s="19"/>
    </row>
    <row r="111" spans="1:26" ht="16.5" customHeight="1" x14ac:dyDescent="0.25">
      <c r="A111">
        <v>4</v>
      </c>
      <c r="B111" t="s">
        <v>33</v>
      </c>
      <c r="C111" s="40">
        <v>5194</v>
      </c>
      <c r="D111" s="40" t="s">
        <v>228</v>
      </c>
      <c r="E111" s="40" t="s">
        <v>229</v>
      </c>
      <c r="F111" s="346" t="s">
        <v>193</v>
      </c>
      <c r="G111" s="24"/>
      <c r="H111" s="11"/>
      <c r="I111" s="11"/>
      <c r="J111" s="11"/>
      <c r="K111" s="11"/>
      <c r="L111" s="292" t="e">
        <f>VLOOKUP(K111,#REF!,2,FALSE)</f>
        <v>#REF!</v>
      </c>
      <c r="M111" s="9"/>
      <c r="N111" s="9"/>
      <c r="O111" s="9"/>
      <c r="P111" s="9"/>
      <c r="Q111" s="9"/>
      <c r="R111" s="298" t="e">
        <f>VLOOKUP(Q111,#REF!,2,FALSE)</f>
        <v>#REF!</v>
      </c>
      <c r="S111" s="14"/>
      <c r="T111" s="14"/>
      <c r="U111" s="14"/>
      <c r="V111" s="304" t="e">
        <f>VLOOKUP(U111,#REF!,2,FALSE)</f>
        <v>#REF!</v>
      </c>
      <c r="W111" s="310" t="e">
        <f t="shared" si="16"/>
        <v>#REF!</v>
      </c>
      <c r="X111" s="4"/>
      <c r="Y111" s="315" t="e">
        <f>VLOOKUP(X111,#REF!,2,FALSE)</f>
        <v>#REF!</v>
      </c>
      <c r="Z111" s="19"/>
    </row>
    <row r="112" spans="1:26" x14ac:dyDescent="0.25">
      <c r="A112">
        <v>5</v>
      </c>
      <c r="B112" t="s">
        <v>33</v>
      </c>
      <c r="C112" s="40">
        <v>5375</v>
      </c>
      <c r="D112" s="40" t="s">
        <v>128</v>
      </c>
      <c r="E112" s="40" t="s">
        <v>129</v>
      </c>
      <c r="F112" s="348" t="s">
        <v>55</v>
      </c>
      <c r="G112" s="24"/>
      <c r="H112" s="11"/>
      <c r="I112" s="11"/>
      <c r="J112" s="11"/>
      <c r="K112" s="11"/>
      <c r="L112" s="292" t="e">
        <f>VLOOKUP(K112,#REF!,2,FALSE)</f>
        <v>#REF!</v>
      </c>
      <c r="M112" s="9"/>
      <c r="N112" s="9"/>
      <c r="O112" s="9"/>
      <c r="P112" s="9"/>
      <c r="Q112" s="9"/>
      <c r="R112" s="298" t="e">
        <f>VLOOKUP(Q112,#REF!,2,FALSE)</f>
        <v>#REF!</v>
      </c>
      <c r="S112" s="14"/>
      <c r="T112" s="14"/>
      <c r="U112" s="14"/>
      <c r="V112" s="304" t="e">
        <f>VLOOKUP(U112,#REF!,2,FALSE)</f>
        <v>#REF!</v>
      </c>
      <c r="W112" s="310" t="e">
        <f t="shared" si="16"/>
        <v>#REF!</v>
      </c>
      <c r="X112" s="4"/>
      <c r="Y112" s="315" t="e">
        <f>VLOOKUP(X112,#REF!,2,FALSE)</f>
        <v>#REF!</v>
      </c>
      <c r="Z112" s="19"/>
    </row>
    <row r="113" spans="1:26" ht="15.75" customHeight="1" x14ac:dyDescent="0.25">
      <c r="A113">
        <v>6</v>
      </c>
      <c r="B113" t="s">
        <v>33</v>
      </c>
      <c r="C113" s="40">
        <v>5288</v>
      </c>
      <c r="D113" s="40" t="s">
        <v>110</v>
      </c>
      <c r="E113" s="40" t="s">
        <v>111</v>
      </c>
      <c r="F113" s="348" t="s">
        <v>230</v>
      </c>
      <c r="G113" s="24"/>
      <c r="H113" s="11"/>
      <c r="I113" s="11"/>
      <c r="J113" s="11"/>
      <c r="K113" s="11"/>
      <c r="L113" s="292" t="e">
        <f>VLOOKUP(K113,#REF!,2,FALSE)</f>
        <v>#REF!</v>
      </c>
      <c r="M113" s="9"/>
      <c r="N113" s="9"/>
      <c r="O113" s="9"/>
      <c r="P113" s="9"/>
      <c r="Q113" s="9"/>
      <c r="R113" s="298" t="e">
        <f>VLOOKUP(Q113,#REF!,2,FALSE)</f>
        <v>#REF!</v>
      </c>
      <c r="S113" s="14"/>
      <c r="T113" s="14"/>
      <c r="U113" s="14"/>
      <c r="V113" s="304" t="e">
        <f>VLOOKUP(U113,#REF!,2,FALSE)</f>
        <v>#REF!</v>
      </c>
      <c r="W113" s="310" t="e">
        <f t="shared" si="16"/>
        <v>#REF!</v>
      </c>
      <c r="X113" s="4"/>
      <c r="Y113" s="315" t="e">
        <f>VLOOKUP(X113,#REF!,2,FALSE)</f>
        <v>#REF!</v>
      </c>
      <c r="Z113" s="19"/>
    </row>
    <row r="114" spans="1:26" x14ac:dyDescent="0.25">
      <c r="A114">
        <v>7</v>
      </c>
      <c r="B114" t="s">
        <v>33</v>
      </c>
      <c r="C114" s="40">
        <v>4877</v>
      </c>
      <c r="D114" s="40" t="s">
        <v>231</v>
      </c>
      <c r="E114" s="40" t="s">
        <v>232</v>
      </c>
      <c r="F114" s="348" t="s">
        <v>213</v>
      </c>
      <c r="G114" s="24"/>
      <c r="H114" s="11"/>
      <c r="I114" s="11"/>
      <c r="J114" s="11"/>
      <c r="K114" s="11"/>
      <c r="L114" s="292" t="e">
        <f>VLOOKUP(K114,#REF!,2,FALSE)</f>
        <v>#REF!</v>
      </c>
      <c r="M114" s="9"/>
      <c r="N114" s="9"/>
      <c r="O114" s="9"/>
      <c r="P114" s="9"/>
      <c r="Q114" s="9"/>
      <c r="R114" s="298" t="e">
        <f>VLOOKUP(Q114,#REF!,2,FALSE)</f>
        <v>#REF!</v>
      </c>
      <c r="S114" s="14"/>
      <c r="T114" s="14"/>
      <c r="U114" s="14"/>
      <c r="V114" s="304" t="e">
        <f>VLOOKUP(U114,#REF!,2,FALSE)</f>
        <v>#REF!</v>
      </c>
      <c r="W114" s="310" t="e">
        <f t="shared" si="16"/>
        <v>#REF!</v>
      </c>
      <c r="X114" s="4"/>
      <c r="Y114" s="315" t="e">
        <f>VLOOKUP(X114,#REF!,2,FALSE)</f>
        <v>#REF!</v>
      </c>
      <c r="Z114" s="19"/>
    </row>
    <row r="115" spans="1:26" x14ac:dyDescent="0.25">
      <c r="A115">
        <v>8</v>
      </c>
      <c r="B115" t="s">
        <v>33</v>
      </c>
      <c r="C115" s="40">
        <v>4627</v>
      </c>
      <c r="D115" s="40" t="s">
        <v>233</v>
      </c>
      <c r="E115" s="40" t="s">
        <v>234</v>
      </c>
      <c r="F115" s="346" t="s">
        <v>235</v>
      </c>
      <c r="G115" s="24"/>
      <c r="H115" s="11"/>
      <c r="I115" s="11"/>
      <c r="J115" s="11"/>
      <c r="K115" s="11"/>
      <c r="L115" s="292" t="e">
        <f>VLOOKUP(K115,#REF!,2,FALSE)</f>
        <v>#REF!</v>
      </c>
      <c r="M115" s="9"/>
      <c r="N115" s="9"/>
      <c r="O115" s="9"/>
      <c r="P115" s="9"/>
      <c r="Q115" s="9"/>
      <c r="R115" s="298" t="e">
        <f>VLOOKUP(Q115,#REF!,2,FALSE)</f>
        <v>#REF!</v>
      </c>
      <c r="S115" s="14"/>
      <c r="T115" s="14"/>
      <c r="U115" s="14"/>
      <c r="V115" s="304" t="e">
        <f>VLOOKUP(U115,#REF!,2,FALSE)</f>
        <v>#REF!</v>
      </c>
      <c r="W115" s="310" t="e">
        <f t="shared" si="16"/>
        <v>#REF!</v>
      </c>
      <c r="X115" s="4"/>
      <c r="Y115" s="315" t="e">
        <f>VLOOKUP(X115,#REF!,2,FALSE)</f>
        <v>#REF!</v>
      </c>
      <c r="Z115" s="19"/>
    </row>
    <row r="116" spans="1:26" ht="30" x14ac:dyDescent="0.25">
      <c r="A116">
        <v>9</v>
      </c>
      <c r="B116" t="s">
        <v>33</v>
      </c>
      <c r="C116" s="40">
        <v>5521</v>
      </c>
      <c r="D116" s="40" t="s">
        <v>236</v>
      </c>
      <c r="E116" s="40" t="s">
        <v>237</v>
      </c>
      <c r="F116" s="346" t="s">
        <v>238</v>
      </c>
      <c r="G116" s="24"/>
      <c r="H116" s="11"/>
      <c r="I116" s="11"/>
      <c r="J116" s="11"/>
      <c r="K116" s="11"/>
      <c r="L116" s="292" t="e">
        <f>VLOOKUP(K116,#REF!,2,FALSE)</f>
        <v>#REF!</v>
      </c>
      <c r="M116" s="9"/>
      <c r="N116" s="9"/>
      <c r="O116" s="9"/>
      <c r="P116" s="9"/>
      <c r="Q116" s="9"/>
      <c r="R116" s="298" t="e">
        <f>VLOOKUP(Q116,#REF!,2,FALSE)</f>
        <v>#REF!</v>
      </c>
      <c r="S116" s="14"/>
      <c r="T116" s="14"/>
      <c r="U116" s="14"/>
      <c r="V116" s="304" t="e">
        <f>VLOOKUP(U116,#REF!,2,FALSE)</f>
        <v>#REF!</v>
      </c>
      <c r="W116" s="310" t="e">
        <f t="shared" si="16"/>
        <v>#REF!</v>
      </c>
      <c r="X116" s="4"/>
      <c r="Y116" s="315" t="e">
        <f>VLOOKUP(X116,#REF!,2,FALSE)</f>
        <v>#REF!</v>
      </c>
      <c r="Z116" s="19"/>
    </row>
    <row r="117" spans="1:26" ht="20.25" customHeight="1" x14ac:dyDescent="0.25">
      <c r="A117">
        <v>10</v>
      </c>
      <c r="B117" t="s">
        <v>33</v>
      </c>
      <c r="C117" s="40">
        <v>5107</v>
      </c>
      <c r="D117" s="40" t="s">
        <v>94</v>
      </c>
      <c r="E117" s="40" t="s">
        <v>124</v>
      </c>
      <c r="F117" s="348" t="s">
        <v>152</v>
      </c>
      <c r="G117" s="24"/>
      <c r="H117" s="11"/>
      <c r="I117" s="11"/>
      <c r="J117" s="11"/>
      <c r="K117" s="11"/>
      <c r="L117" s="292" t="e">
        <f>VLOOKUP(K117,#REF!,2,FALSE)</f>
        <v>#REF!</v>
      </c>
      <c r="M117" s="9"/>
      <c r="N117" s="9"/>
      <c r="O117" s="9"/>
      <c r="P117" s="9"/>
      <c r="Q117" s="9"/>
      <c r="R117" s="298" t="e">
        <f>VLOOKUP(Q117,#REF!,2,FALSE)</f>
        <v>#REF!</v>
      </c>
      <c r="S117" s="14"/>
      <c r="T117" s="14"/>
      <c r="U117" s="14"/>
      <c r="V117" s="304" t="e">
        <f>VLOOKUP(U117,#REF!,2,FALSE)</f>
        <v>#REF!</v>
      </c>
      <c r="W117" s="310" t="e">
        <f t="shared" si="16"/>
        <v>#REF!</v>
      </c>
      <c r="X117" s="4"/>
      <c r="Y117" s="315" t="e">
        <f>VLOOKUP(X117,#REF!,2,FALSE)</f>
        <v>#REF!</v>
      </c>
      <c r="Z117" s="19"/>
    </row>
    <row r="118" spans="1:26" ht="20.25" customHeight="1" x14ac:dyDescent="0.25">
      <c r="A118">
        <v>11</v>
      </c>
      <c r="B118" t="s">
        <v>33</v>
      </c>
      <c r="C118" s="40">
        <v>5199</v>
      </c>
      <c r="D118" s="40" t="s">
        <v>115</v>
      </c>
      <c r="E118" s="40" t="s">
        <v>116</v>
      </c>
      <c r="F118" s="349" t="s">
        <v>150</v>
      </c>
      <c r="G118" s="24"/>
      <c r="H118" s="11"/>
      <c r="I118" s="11"/>
      <c r="J118" s="11"/>
      <c r="K118" s="11"/>
      <c r="L118" s="292" t="e">
        <f>VLOOKUP(K118,#REF!,2,FALSE)</f>
        <v>#REF!</v>
      </c>
      <c r="M118" s="9"/>
      <c r="N118" s="9"/>
      <c r="O118" s="9"/>
      <c r="P118" s="9"/>
      <c r="Q118" s="9"/>
      <c r="R118" s="298" t="e">
        <f>VLOOKUP(Q118,#REF!,2,FALSE)</f>
        <v>#REF!</v>
      </c>
      <c r="S118" s="14"/>
      <c r="T118" s="14"/>
      <c r="U118" s="14"/>
      <c r="V118" s="304" t="e">
        <f>VLOOKUP(U118,#REF!,2,FALSE)</f>
        <v>#REF!</v>
      </c>
      <c r="W118" s="310" t="e">
        <f t="shared" si="16"/>
        <v>#REF!</v>
      </c>
      <c r="X118" s="4"/>
      <c r="Y118" s="315" t="e">
        <f>VLOOKUP(X118,#REF!,2,FALSE)</f>
        <v>#REF!</v>
      </c>
      <c r="Z118" s="19"/>
    </row>
    <row r="119" spans="1:26" ht="16.5" customHeight="1" x14ac:dyDescent="0.25">
      <c r="A119">
        <v>12</v>
      </c>
      <c r="B119" t="s">
        <v>33</v>
      </c>
      <c r="C119" s="40">
        <v>5483</v>
      </c>
      <c r="D119" s="56" t="s">
        <v>239</v>
      </c>
      <c r="E119" s="40" t="s">
        <v>240</v>
      </c>
      <c r="F119" s="349" t="s">
        <v>241</v>
      </c>
      <c r="G119" s="24"/>
      <c r="H119" s="11"/>
      <c r="I119" s="11"/>
      <c r="J119" s="11"/>
      <c r="K119" s="11"/>
      <c r="L119" s="292" t="e">
        <f>VLOOKUP(K119,#REF!,2,FALSE)</f>
        <v>#REF!</v>
      </c>
      <c r="M119" s="9"/>
      <c r="N119" s="9"/>
      <c r="O119" s="9"/>
      <c r="P119" s="9"/>
      <c r="Q119" s="9"/>
      <c r="R119" s="298" t="e">
        <f>VLOOKUP(Q119,#REF!,2,FALSE)</f>
        <v>#REF!</v>
      </c>
      <c r="S119" s="14"/>
      <c r="T119" s="14"/>
      <c r="U119" s="14"/>
      <c r="V119" s="304" t="e">
        <f>VLOOKUP(U119,#REF!,2,FALSE)</f>
        <v>#REF!</v>
      </c>
      <c r="W119" s="310" t="e">
        <f t="shared" si="16"/>
        <v>#REF!</v>
      </c>
      <c r="X119" s="4"/>
      <c r="Y119" s="315" t="e">
        <f>VLOOKUP(X119,#REF!,2,FALSE)</f>
        <v>#REF!</v>
      </c>
      <c r="Z119" s="19"/>
    </row>
    <row r="120" spans="1:26" ht="20.25" customHeight="1" x14ac:dyDescent="0.25">
      <c r="A120">
        <v>13</v>
      </c>
      <c r="B120" t="s">
        <v>33</v>
      </c>
      <c r="C120" s="40">
        <v>5161</v>
      </c>
      <c r="D120" s="40" t="s">
        <v>113</v>
      </c>
      <c r="E120" s="40" t="s">
        <v>114</v>
      </c>
      <c r="F120" s="349" t="s">
        <v>152</v>
      </c>
      <c r="G120" s="24"/>
      <c r="H120" s="11"/>
      <c r="I120" s="11"/>
      <c r="J120" s="11"/>
      <c r="K120" s="11"/>
      <c r="L120" s="292" t="e">
        <f>VLOOKUP(K120,#REF!,2,FALSE)</f>
        <v>#REF!</v>
      </c>
      <c r="M120" s="9"/>
      <c r="N120" s="9"/>
      <c r="O120" s="9"/>
      <c r="P120" s="9"/>
      <c r="Q120" s="9"/>
      <c r="R120" s="298" t="e">
        <f>VLOOKUP(Q120,#REF!,2,FALSE)</f>
        <v>#REF!</v>
      </c>
      <c r="S120" s="14"/>
      <c r="T120" s="14"/>
      <c r="U120" s="14"/>
      <c r="V120" s="304" t="e">
        <f>VLOOKUP(U120,#REF!,2,FALSE)</f>
        <v>#REF!</v>
      </c>
      <c r="W120" s="310" t="e">
        <f t="shared" si="15"/>
        <v>#REF!</v>
      </c>
      <c r="X120" s="4"/>
      <c r="Y120" s="315" t="e">
        <f>VLOOKUP(X120,#REF!,2,FALSE)</f>
        <v>#REF!</v>
      </c>
      <c r="Z120" s="19"/>
    </row>
    <row r="121" spans="1:26" ht="16.5" customHeight="1" x14ac:dyDescent="0.25">
      <c r="A121">
        <v>14</v>
      </c>
      <c r="B121" t="s">
        <v>33</v>
      </c>
      <c r="C121" s="40">
        <v>5495</v>
      </c>
      <c r="D121" s="40" t="s">
        <v>242</v>
      </c>
      <c r="E121" s="40" t="s">
        <v>130</v>
      </c>
      <c r="F121" s="349" t="s">
        <v>243</v>
      </c>
      <c r="G121" s="24"/>
      <c r="H121" s="11"/>
      <c r="I121" s="11"/>
      <c r="J121" s="11"/>
      <c r="K121" s="11"/>
      <c r="L121" s="292" t="e">
        <f>VLOOKUP(K121,#REF!,2,FALSE)</f>
        <v>#REF!</v>
      </c>
      <c r="M121" s="9"/>
      <c r="N121" s="9"/>
      <c r="O121" s="9"/>
      <c r="P121" s="9"/>
      <c r="Q121" s="9"/>
      <c r="R121" s="298" t="e">
        <f>VLOOKUP(Q121,#REF!,2,FALSE)</f>
        <v>#REF!</v>
      </c>
      <c r="S121" s="14"/>
      <c r="T121" s="14"/>
      <c r="U121" s="14"/>
      <c r="V121" s="304" t="e">
        <f>VLOOKUP(U121,#REF!,2,FALSE)</f>
        <v>#REF!</v>
      </c>
      <c r="W121" s="310" t="e">
        <f t="shared" si="15"/>
        <v>#REF!</v>
      </c>
      <c r="X121" s="4"/>
      <c r="Y121" s="315" t="e">
        <f>VLOOKUP(X121,#REF!,2,FALSE)</f>
        <v>#REF!</v>
      </c>
      <c r="Z121" s="19"/>
    </row>
    <row r="122" spans="1:26" x14ac:dyDescent="0.25">
      <c r="A122">
        <v>15</v>
      </c>
      <c r="B122" t="s">
        <v>33</v>
      </c>
      <c r="C122" s="40">
        <v>4524</v>
      </c>
      <c r="D122" s="40" t="s">
        <v>244</v>
      </c>
      <c r="E122" s="40" t="s">
        <v>245</v>
      </c>
      <c r="F122" s="349" t="s">
        <v>227</v>
      </c>
      <c r="G122" s="24"/>
      <c r="H122" s="11"/>
      <c r="I122" s="11"/>
      <c r="J122" s="11"/>
      <c r="K122" s="11"/>
      <c r="L122" s="292" t="e">
        <f>VLOOKUP(K122,#REF!,2,FALSE)</f>
        <v>#REF!</v>
      </c>
      <c r="M122" s="9"/>
      <c r="N122" s="9"/>
      <c r="O122" s="9"/>
      <c r="P122" s="9"/>
      <c r="Q122" s="9"/>
      <c r="R122" s="298" t="e">
        <f>VLOOKUP(Q122,#REF!,2,FALSE)</f>
        <v>#REF!</v>
      </c>
      <c r="S122" s="14"/>
      <c r="T122" s="14"/>
      <c r="U122" s="14"/>
      <c r="V122" s="304" t="e">
        <f>VLOOKUP(U122,#REF!,2,FALSE)</f>
        <v>#REF!</v>
      </c>
      <c r="W122" s="310" t="e">
        <f t="shared" si="15"/>
        <v>#REF!</v>
      </c>
      <c r="X122" s="4"/>
      <c r="Y122" s="315" t="e">
        <f>VLOOKUP(X122,#REF!,2,FALSE)</f>
        <v>#REF!</v>
      </c>
      <c r="Z122" s="19"/>
    </row>
    <row r="123" spans="1:26" ht="15.75" customHeight="1" x14ac:dyDescent="0.25">
      <c r="A123">
        <v>16</v>
      </c>
      <c r="B123" t="s">
        <v>33</v>
      </c>
      <c r="C123" s="40">
        <v>4997</v>
      </c>
      <c r="D123" s="62" t="s">
        <v>246</v>
      </c>
      <c r="E123" s="62" t="s">
        <v>247</v>
      </c>
      <c r="F123" s="349" t="s">
        <v>161</v>
      </c>
      <c r="G123" s="24"/>
      <c r="H123" s="11"/>
      <c r="I123" s="11"/>
      <c r="J123" s="11"/>
      <c r="K123" s="11"/>
      <c r="L123" s="292" t="e">
        <f>VLOOKUP(K123,#REF!,2,FALSE)</f>
        <v>#REF!</v>
      </c>
      <c r="M123" s="9"/>
      <c r="N123" s="9"/>
      <c r="O123" s="9"/>
      <c r="P123" s="9"/>
      <c r="Q123" s="9"/>
      <c r="R123" s="298" t="e">
        <f>VLOOKUP(Q123,#REF!,2,FALSE)</f>
        <v>#REF!</v>
      </c>
      <c r="S123" s="14"/>
      <c r="T123" s="14"/>
      <c r="U123" s="14"/>
      <c r="V123" s="304" t="e">
        <f>VLOOKUP(U123,#REF!,2,FALSE)</f>
        <v>#REF!</v>
      </c>
      <c r="W123" s="310" t="e">
        <f t="shared" si="15"/>
        <v>#REF!</v>
      </c>
      <c r="X123" s="4"/>
      <c r="Y123" s="315" t="e">
        <f>VLOOKUP(X123,#REF!,2,FALSE)</f>
        <v>#REF!</v>
      </c>
      <c r="Z123" s="19"/>
    </row>
    <row r="124" spans="1:26" x14ac:dyDescent="0.25">
      <c r="A124">
        <v>17</v>
      </c>
      <c r="B124" t="s">
        <v>33</v>
      </c>
      <c r="C124" s="40">
        <v>4514</v>
      </c>
      <c r="D124" s="40" t="s">
        <v>132</v>
      </c>
      <c r="E124" s="40" t="s">
        <v>133</v>
      </c>
      <c r="F124" s="349" t="s">
        <v>230</v>
      </c>
      <c r="G124" s="24"/>
      <c r="H124" s="11"/>
      <c r="I124" s="11"/>
      <c r="J124" s="11"/>
      <c r="K124" s="11"/>
      <c r="L124" s="292" t="e">
        <f>VLOOKUP(K124,#REF!,2,FALSE)</f>
        <v>#REF!</v>
      </c>
      <c r="M124" s="9"/>
      <c r="N124" s="9"/>
      <c r="O124" s="9"/>
      <c r="P124" s="9"/>
      <c r="Q124" s="9"/>
      <c r="R124" s="298" t="e">
        <f>VLOOKUP(Q124,#REF!,2,FALSE)</f>
        <v>#REF!</v>
      </c>
      <c r="S124" s="14"/>
      <c r="T124" s="14"/>
      <c r="U124" s="14"/>
      <c r="V124" s="304" t="e">
        <f>VLOOKUP(U124,#REF!,2,FALSE)</f>
        <v>#REF!</v>
      </c>
      <c r="W124" s="310" t="e">
        <f t="shared" si="15"/>
        <v>#REF!</v>
      </c>
      <c r="X124" s="4"/>
      <c r="Y124" s="315" t="e">
        <f>VLOOKUP(X124,#REF!,2,FALSE)</f>
        <v>#REF!</v>
      </c>
      <c r="Z124" s="19"/>
    </row>
    <row r="125" spans="1:26" x14ac:dyDescent="0.25">
      <c r="A125">
        <v>18</v>
      </c>
      <c r="B125" t="s">
        <v>33</v>
      </c>
      <c r="C125" s="40">
        <v>5388</v>
      </c>
      <c r="D125" s="40" t="s">
        <v>248</v>
      </c>
      <c r="E125" s="40" t="s">
        <v>249</v>
      </c>
      <c r="F125" s="349" t="s">
        <v>250</v>
      </c>
      <c r="G125" s="24"/>
      <c r="H125" s="11"/>
      <c r="I125" s="11"/>
      <c r="J125" s="11"/>
      <c r="K125" s="11"/>
      <c r="L125" s="292" t="e">
        <f>VLOOKUP(K125,#REF!,2,FALSE)</f>
        <v>#REF!</v>
      </c>
      <c r="M125" s="9"/>
      <c r="N125" s="9"/>
      <c r="O125" s="9"/>
      <c r="P125" s="9"/>
      <c r="Q125" s="9"/>
      <c r="R125" s="298" t="e">
        <f>VLOOKUP(Q125,#REF!,2,FALSE)</f>
        <v>#REF!</v>
      </c>
      <c r="S125" s="14"/>
      <c r="T125" s="14"/>
      <c r="U125" s="14"/>
      <c r="V125" s="304" t="e">
        <f>VLOOKUP(U125,#REF!,2,FALSE)</f>
        <v>#REF!</v>
      </c>
      <c r="W125" s="310" t="e">
        <f t="shared" si="15"/>
        <v>#REF!</v>
      </c>
      <c r="X125" s="4"/>
      <c r="Y125" s="315" t="e">
        <f>VLOOKUP(X125,#REF!,2,FALSE)</f>
        <v>#REF!</v>
      </c>
      <c r="Z125" s="19"/>
    </row>
    <row r="126" spans="1:26" x14ac:dyDescent="0.25">
      <c r="A126">
        <v>19</v>
      </c>
      <c r="B126" t="s">
        <v>33</v>
      </c>
      <c r="C126" s="40">
        <v>4543</v>
      </c>
      <c r="D126" s="40" t="s">
        <v>251</v>
      </c>
      <c r="E126" s="40" t="s">
        <v>252</v>
      </c>
      <c r="F126" s="349" t="s">
        <v>213</v>
      </c>
      <c r="G126" s="24"/>
      <c r="H126" s="11"/>
      <c r="I126" s="11"/>
      <c r="J126" s="11"/>
      <c r="K126" s="11"/>
      <c r="L126" s="292" t="e">
        <f>VLOOKUP(K126,#REF!,2,FALSE)</f>
        <v>#REF!</v>
      </c>
      <c r="M126" s="9"/>
      <c r="N126" s="9"/>
      <c r="O126" s="9"/>
      <c r="P126" s="9"/>
      <c r="Q126" s="9"/>
      <c r="R126" s="298" t="e">
        <f>VLOOKUP(Q126,#REF!,2,FALSE)</f>
        <v>#REF!</v>
      </c>
      <c r="S126" s="14"/>
      <c r="T126" s="14"/>
      <c r="U126" s="14"/>
      <c r="V126" s="304" t="e">
        <f>VLOOKUP(U126,#REF!,2,FALSE)</f>
        <v>#REF!</v>
      </c>
      <c r="W126" s="310" t="e">
        <f t="shared" si="15"/>
        <v>#REF!</v>
      </c>
      <c r="X126" s="4"/>
      <c r="Y126" s="315" t="e">
        <f>VLOOKUP(X126,#REF!,2,FALSE)</f>
        <v>#REF!</v>
      </c>
      <c r="Z126" s="19"/>
    </row>
    <row r="127" spans="1:26" ht="20.25" customHeight="1" x14ac:dyDescent="0.25">
      <c r="A127">
        <v>20</v>
      </c>
      <c r="B127" t="s">
        <v>33</v>
      </c>
      <c r="C127" s="40">
        <v>4304</v>
      </c>
      <c r="D127" s="40" t="s">
        <v>203</v>
      </c>
      <c r="E127" s="40" t="s">
        <v>120</v>
      </c>
      <c r="F127" s="349" t="s">
        <v>182</v>
      </c>
      <c r="G127" s="24"/>
      <c r="H127" s="11"/>
      <c r="I127" s="11"/>
      <c r="J127" s="11"/>
      <c r="K127" s="11"/>
      <c r="L127" s="292" t="e">
        <f>VLOOKUP(K127,#REF!,2,FALSE)</f>
        <v>#REF!</v>
      </c>
      <c r="M127" s="9"/>
      <c r="N127" s="9"/>
      <c r="O127" s="9"/>
      <c r="P127" s="9"/>
      <c r="Q127" s="9"/>
      <c r="R127" s="298" t="e">
        <f>VLOOKUP(Q127,#REF!,2,FALSE)</f>
        <v>#REF!</v>
      </c>
      <c r="S127" s="14"/>
      <c r="T127" s="14"/>
      <c r="U127" s="14"/>
      <c r="V127" s="304" t="e">
        <f>VLOOKUP(U127,#REF!,2,FALSE)</f>
        <v>#REF!</v>
      </c>
      <c r="W127" s="310" t="e">
        <f t="shared" si="15"/>
        <v>#REF!</v>
      </c>
      <c r="X127" s="4"/>
      <c r="Y127" s="315" t="e">
        <f>VLOOKUP(X127,#REF!,2,FALSE)</f>
        <v>#REF!</v>
      </c>
      <c r="Z127" s="19"/>
    </row>
    <row r="128" spans="1:26" x14ac:dyDescent="0.25">
      <c r="A128">
        <v>21</v>
      </c>
      <c r="B128" t="s">
        <v>33</v>
      </c>
      <c r="C128" s="40">
        <v>4563</v>
      </c>
      <c r="D128" s="40" t="s">
        <v>103</v>
      </c>
      <c r="E128" s="40" t="s">
        <v>127</v>
      </c>
      <c r="F128" s="349" t="s">
        <v>253</v>
      </c>
      <c r="G128" s="25"/>
      <c r="H128" s="26"/>
      <c r="I128" s="26"/>
      <c r="J128" s="26"/>
      <c r="K128" s="26"/>
      <c r="L128" s="291" t="e">
        <f>VLOOKUP(K128,#REF!,2,FALSE)</f>
        <v>#REF!</v>
      </c>
      <c r="M128" s="27"/>
      <c r="N128" s="27"/>
      <c r="O128" s="27"/>
      <c r="P128" s="27"/>
      <c r="Q128" s="27"/>
      <c r="R128" s="297" t="e">
        <f>VLOOKUP(Q128,#REF!,2,FALSE)</f>
        <v>#REF!</v>
      </c>
      <c r="S128" s="28"/>
      <c r="T128" s="28"/>
      <c r="U128" s="28"/>
      <c r="V128" s="303" t="e">
        <f>VLOOKUP(U128,#REF!,2,FALSE)</f>
        <v>#REF!</v>
      </c>
      <c r="W128" s="309" t="e">
        <f t="shared" ref="W128:W141" si="17">SUM(V128,R128,L128)</f>
        <v>#REF!</v>
      </c>
      <c r="X128" s="5"/>
      <c r="Y128" s="315" t="e">
        <f>VLOOKUP(X128,#REF!,2,FALSE)</f>
        <v>#REF!</v>
      </c>
      <c r="Z128" s="19"/>
    </row>
    <row r="129" spans="1:26" ht="20.25" customHeight="1" x14ac:dyDescent="0.25">
      <c r="A129">
        <v>22</v>
      </c>
      <c r="B129" t="s">
        <v>33</v>
      </c>
      <c r="C129" s="40">
        <v>5289</v>
      </c>
      <c r="D129" s="56" t="s">
        <v>134</v>
      </c>
      <c r="E129" s="40" t="s">
        <v>254</v>
      </c>
      <c r="F129" s="349" t="s">
        <v>152</v>
      </c>
      <c r="G129" s="24"/>
      <c r="H129" s="11"/>
      <c r="I129" s="11"/>
      <c r="J129" s="11"/>
      <c r="K129" s="11"/>
      <c r="L129" s="292" t="e">
        <f>VLOOKUP(K129,#REF!,2,FALSE)</f>
        <v>#REF!</v>
      </c>
      <c r="M129" s="9"/>
      <c r="N129" s="9"/>
      <c r="O129" s="9"/>
      <c r="P129" s="9"/>
      <c r="Q129" s="9"/>
      <c r="R129" s="298" t="e">
        <f>VLOOKUP(Q129,#REF!,2,FALSE)</f>
        <v>#REF!</v>
      </c>
      <c r="S129" s="14"/>
      <c r="T129" s="14"/>
      <c r="U129" s="14"/>
      <c r="V129" s="304" t="e">
        <f>VLOOKUP(U129,#REF!,2,FALSE)</f>
        <v>#REF!</v>
      </c>
      <c r="W129" s="310" t="e">
        <f t="shared" si="17"/>
        <v>#REF!</v>
      </c>
      <c r="X129" s="4"/>
      <c r="Y129" s="315" t="e">
        <f>VLOOKUP(X129,#REF!,2,FALSE)</f>
        <v>#REF!</v>
      </c>
      <c r="Z129" s="19"/>
    </row>
    <row r="130" spans="1:26" ht="20.25" customHeight="1" x14ac:dyDescent="0.25">
      <c r="A130">
        <v>23</v>
      </c>
      <c r="B130" t="s">
        <v>33</v>
      </c>
      <c r="C130" s="40">
        <v>4722</v>
      </c>
      <c r="D130" s="40" t="s">
        <v>255</v>
      </c>
      <c r="E130" s="40" t="s">
        <v>119</v>
      </c>
      <c r="F130" s="349" t="s">
        <v>87</v>
      </c>
      <c r="G130" s="24"/>
      <c r="H130" s="11"/>
      <c r="I130" s="11"/>
      <c r="J130" s="11"/>
      <c r="K130" s="11"/>
      <c r="L130" s="292" t="e">
        <f>VLOOKUP(K130,#REF!,2,FALSE)</f>
        <v>#REF!</v>
      </c>
      <c r="M130" s="9"/>
      <c r="N130" s="9"/>
      <c r="O130" s="9"/>
      <c r="P130" s="9"/>
      <c r="Q130" s="9"/>
      <c r="R130" s="298" t="e">
        <f>VLOOKUP(Q130,#REF!,2,FALSE)</f>
        <v>#REF!</v>
      </c>
      <c r="S130" s="14"/>
      <c r="T130" s="14"/>
      <c r="U130" s="14"/>
      <c r="V130" s="304" t="e">
        <f>VLOOKUP(U130,#REF!,2,FALSE)</f>
        <v>#REF!</v>
      </c>
      <c r="W130" s="310" t="e">
        <f t="shared" si="17"/>
        <v>#REF!</v>
      </c>
      <c r="X130" s="4"/>
      <c r="Y130" s="315" t="e">
        <f>VLOOKUP(X130,#REF!,2,FALSE)</f>
        <v>#REF!</v>
      </c>
      <c r="Z130" s="19"/>
    </row>
    <row r="131" spans="1:26" ht="16.5" customHeight="1" x14ac:dyDescent="0.25">
      <c r="A131">
        <v>24</v>
      </c>
      <c r="B131" t="s">
        <v>33</v>
      </c>
      <c r="C131" s="40">
        <v>4191</v>
      </c>
      <c r="D131" s="40" t="s">
        <v>122</v>
      </c>
      <c r="E131" s="40" t="s">
        <v>123</v>
      </c>
      <c r="F131" s="349" t="s">
        <v>150</v>
      </c>
      <c r="G131" s="24"/>
      <c r="H131" s="11"/>
      <c r="I131" s="11"/>
      <c r="J131" s="11"/>
      <c r="K131" s="11"/>
      <c r="L131" s="292" t="e">
        <f>VLOOKUP(K131,#REF!,2,FALSE)</f>
        <v>#REF!</v>
      </c>
      <c r="M131" s="9"/>
      <c r="N131" s="9"/>
      <c r="O131" s="9"/>
      <c r="P131" s="9"/>
      <c r="Q131" s="9"/>
      <c r="R131" s="298" t="e">
        <f>VLOOKUP(Q131,#REF!,2,FALSE)</f>
        <v>#REF!</v>
      </c>
      <c r="S131" s="14"/>
      <c r="T131" s="14"/>
      <c r="U131" s="14"/>
      <c r="V131" s="304" t="e">
        <f>VLOOKUP(U131,#REF!,2,FALSE)</f>
        <v>#REF!</v>
      </c>
      <c r="W131" s="310" t="e">
        <f t="shared" si="17"/>
        <v>#REF!</v>
      </c>
      <c r="X131" s="4"/>
      <c r="Y131" s="315" t="e">
        <f>VLOOKUP(X131,#REF!,2,FALSE)</f>
        <v>#REF!</v>
      </c>
      <c r="Z131" s="19"/>
    </row>
    <row r="132" spans="1:26" x14ac:dyDescent="0.25">
      <c r="A132">
        <v>25</v>
      </c>
      <c r="B132" t="s">
        <v>33</v>
      </c>
      <c r="C132" s="40">
        <v>5349</v>
      </c>
      <c r="D132" s="56" t="s">
        <v>256</v>
      </c>
      <c r="E132" s="40" t="s">
        <v>257</v>
      </c>
      <c r="F132" s="349" t="s">
        <v>213</v>
      </c>
      <c r="G132" s="24"/>
      <c r="H132" s="11"/>
      <c r="I132" s="11"/>
      <c r="J132" s="11"/>
      <c r="K132" s="11"/>
      <c r="L132" s="292" t="e">
        <f>VLOOKUP(K132,#REF!,2,FALSE)</f>
        <v>#REF!</v>
      </c>
      <c r="M132" s="9"/>
      <c r="N132" s="9"/>
      <c r="O132" s="9"/>
      <c r="P132" s="9"/>
      <c r="Q132" s="9"/>
      <c r="R132" s="298" t="e">
        <f>VLOOKUP(Q132,#REF!,2,FALSE)</f>
        <v>#REF!</v>
      </c>
      <c r="S132" s="14"/>
      <c r="T132" s="14"/>
      <c r="U132" s="14"/>
      <c r="V132" s="304" t="e">
        <f>VLOOKUP(U132,#REF!,2,FALSE)</f>
        <v>#REF!</v>
      </c>
      <c r="W132" s="310" t="e">
        <f t="shared" si="17"/>
        <v>#REF!</v>
      </c>
      <c r="X132" s="4"/>
      <c r="Y132" s="315" t="e">
        <f>VLOOKUP(X132,#REF!,2,FALSE)</f>
        <v>#REF!</v>
      </c>
      <c r="Z132" s="19"/>
    </row>
    <row r="133" spans="1:26" ht="15.75" customHeight="1" x14ac:dyDescent="0.25">
      <c r="A133">
        <v>26</v>
      </c>
      <c r="B133" t="s">
        <v>33</v>
      </c>
      <c r="C133" s="40">
        <v>5221</v>
      </c>
      <c r="D133" s="40" t="s">
        <v>105</v>
      </c>
      <c r="E133" s="40" t="s">
        <v>126</v>
      </c>
      <c r="F133" s="349" t="s">
        <v>258</v>
      </c>
      <c r="G133" s="24"/>
      <c r="H133" s="11"/>
      <c r="I133" s="11"/>
      <c r="J133" s="11"/>
      <c r="K133" s="11"/>
      <c r="L133" s="292" t="e">
        <f>VLOOKUP(K133,#REF!,2,FALSE)</f>
        <v>#REF!</v>
      </c>
      <c r="M133" s="9"/>
      <c r="N133" s="9"/>
      <c r="O133" s="9"/>
      <c r="P133" s="9"/>
      <c r="Q133" s="9"/>
      <c r="R133" s="298" t="e">
        <f>VLOOKUP(Q133,#REF!,2,FALSE)</f>
        <v>#REF!</v>
      </c>
      <c r="S133" s="14"/>
      <c r="T133" s="14"/>
      <c r="U133" s="14"/>
      <c r="V133" s="304" t="e">
        <f>VLOOKUP(U133,#REF!,2,FALSE)</f>
        <v>#REF!</v>
      </c>
      <c r="W133" s="310" t="e">
        <f t="shared" si="17"/>
        <v>#REF!</v>
      </c>
      <c r="X133" s="4"/>
      <c r="Y133" s="315" t="e">
        <f>VLOOKUP(X133,#REF!,2,FALSE)</f>
        <v>#REF!</v>
      </c>
      <c r="Z133" s="19"/>
    </row>
    <row r="134" spans="1:26" x14ac:dyDescent="0.25">
      <c r="A134">
        <v>27</v>
      </c>
      <c r="B134" t="s">
        <v>33</v>
      </c>
      <c r="C134" s="40">
        <v>4716</v>
      </c>
      <c r="D134" s="40" t="s">
        <v>117</v>
      </c>
      <c r="E134" s="40" t="s">
        <v>118</v>
      </c>
      <c r="F134" s="349" t="s">
        <v>87</v>
      </c>
      <c r="G134" s="24"/>
      <c r="H134" s="11"/>
      <c r="I134" s="11"/>
      <c r="J134" s="11"/>
      <c r="K134" s="11"/>
      <c r="L134" s="292" t="e">
        <f>VLOOKUP(K134,#REF!,2,FALSE)</f>
        <v>#REF!</v>
      </c>
      <c r="M134" s="9"/>
      <c r="N134" s="9"/>
      <c r="O134" s="9"/>
      <c r="P134" s="9"/>
      <c r="Q134" s="9"/>
      <c r="R134" s="298" t="e">
        <f>VLOOKUP(Q134,#REF!,2,FALSE)</f>
        <v>#REF!</v>
      </c>
      <c r="S134" s="14"/>
      <c r="T134" s="14"/>
      <c r="U134" s="14"/>
      <c r="V134" s="304" t="e">
        <f>VLOOKUP(U134,#REF!,2,FALSE)</f>
        <v>#REF!</v>
      </c>
      <c r="W134" s="310" t="e">
        <f t="shared" si="17"/>
        <v>#REF!</v>
      </c>
      <c r="X134" s="4"/>
      <c r="Y134" s="315" t="e">
        <f>VLOOKUP(X134,#REF!,2,FALSE)</f>
        <v>#REF!</v>
      </c>
      <c r="Z134" s="19"/>
    </row>
    <row r="135" spans="1:26" x14ac:dyDescent="0.25">
      <c r="A135">
        <v>28</v>
      </c>
      <c r="B135" t="s">
        <v>33</v>
      </c>
      <c r="C135" s="40">
        <v>3921</v>
      </c>
      <c r="D135" s="40" t="s">
        <v>259</v>
      </c>
      <c r="E135" s="40" t="s">
        <v>260</v>
      </c>
      <c r="F135" s="349" t="s">
        <v>161</v>
      </c>
      <c r="G135" s="24"/>
      <c r="H135" s="11"/>
      <c r="I135" s="11"/>
      <c r="J135" s="11"/>
      <c r="K135" s="11"/>
      <c r="L135" s="292" t="e">
        <f>VLOOKUP(K135,#REF!,2,FALSE)</f>
        <v>#REF!</v>
      </c>
      <c r="M135" s="9"/>
      <c r="N135" s="9"/>
      <c r="O135" s="9"/>
      <c r="P135" s="9"/>
      <c r="Q135" s="9"/>
      <c r="R135" s="298" t="e">
        <f>VLOOKUP(Q135,#REF!,2,FALSE)</f>
        <v>#REF!</v>
      </c>
      <c r="S135" s="14"/>
      <c r="T135" s="14"/>
      <c r="U135" s="14"/>
      <c r="V135" s="304" t="e">
        <f>VLOOKUP(U135,#REF!,2,FALSE)</f>
        <v>#REF!</v>
      </c>
      <c r="W135" s="310" t="e">
        <f t="shared" si="17"/>
        <v>#REF!</v>
      </c>
      <c r="X135" s="4"/>
      <c r="Y135" s="315" t="e">
        <f>VLOOKUP(X135,#REF!,2,FALSE)</f>
        <v>#REF!</v>
      </c>
      <c r="Z135" s="19"/>
    </row>
    <row r="136" spans="1:26" x14ac:dyDescent="0.25">
      <c r="A136">
        <v>29</v>
      </c>
      <c r="B136" t="s">
        <v>33</v>
      </c>
      <c r="C136" s="40">
        <v>5441</v>
      </c>
      <c r="D136" s="40" t="s">
        <v>101</v>
      </c>
      <c r="E136" s="40" t="s">
        <v>102</v>
      </c>
      <c r="F136" s="349" t="s">
        <v>55</v>
      </c>
      <c r="G136" s="24"/>
      <c r="H136" s="11"/>
      <c r="I136" s="11"/>
      <c r="J136" s="11"/>
      <c r="K136" s="11"/>
      <c r="L136" s="292" t="e">
        <f>VLOOKUP(K136,#REF!,2,FALSE)</f>
        <v>#REF!</v>
      </c>
      <c r="M136" s="9"/>
      <c r="N136" s="9"/>
      <c r="O136" s="9"/>
      <c r="P136" s="9"/>
      <c r="Q136" s="9"/>
      <c r="R136" s="298" t="e">
        <f>VLOOKUP(Q136,#REF!,2,FALSE)</f>
        <v>#REF!</v>
      </c>
      <c r="S136" s="14"/>
      <c r="T136" s="14"/>
      <c r="U136" s="14"/>
      <c r="V136" s="304" t="e">
        <f>VLOOKUP(U136,#REF!,2,FALSE)</f>
        <v>#REF!</v>
      </c>
      <c r="W136" s="310" t="e">
        <f t="shared" si="17"/>
        <v>#REF!</v>
      </c>
      <c r="X136" s="4"/>
      <c r="Y136" s="315" t="e">
        <f>VLOOKUP(X136,#REF!,2,FALSE)</f>
        <v>#REF!</v>
      </c>
      <c r="Z136" s="19"/>
    </row>
    <row r="137" spans="1:26" ht="20.25" customHeight="1" x14ac:dyDescent="0.25">
      <c r="A137">
        <v>30</v>
      </c>
      <c r="B137" t="s">
        <v>33</v>
      </c>
      <c r="C137" s="40">
        <v>5118</v>
      </c>
      <c r="D137" s="40" t="s">
        <v>261</v>
      </c>
      <c r="E137" s="40" t="s">
        <v>262</v>
      </c>
      <c r="F137" s="349" t="s">
        <v>213</v>
      </c>
      <c r="G137" s="24"/>
      <c r="H137" s="11"/>
      <c r="I137" s="11"/>
      <c r="J137" s="11"/>
      <c r="K137" s="11"/>
      <c r="L137" s="292" t="e">
        <f>VLOOKUP(K137,#REF!,2,FALSE)</f>
        <v>#REF!</v>
      </c>
      <c r="M137" s="9"/>
      <c r="N137" s="9"/>
      <c r="O137" s="9"/>
      <c r="P137" s="9"/>
      <c r="Q137" s="9"/>
      <c r="R137" s="298" t="e">
        <f>VLOOKUP(Q137,#REF!,2,FALSE)</f>
        <v>#REF!</v>
      </c>
      <c r="S137" s="14"/>
      <c r="T137" s="14"/>
      <c r="U137" s="14"/>
      <c r="V137" s="304" t="e">
        <f>VLOOKUP(U137,#REF!,2,FALSE)</f>
        <v>#REF!</v>
      </c>
      <c r="W137" s="310" t="e">
        <f t="shared" si="17"/>
        <v>#REF!</v>
      </c>
      <c r="X137" s="4"/>
      <c r="Y137" s="315" t="e">
        <f>VLOOKUP(X137,#REF!,2,FALSE)</f>
        <v>#REF!</v>
      </c>
      <c r="Z137" s="19"/>
    </row>
    <row r="138" spans="1:26" ht="20.25" customHeight="1" x14ac:dyDescent="0.25">
      <c r="A138">
        <v>31</v>
      </c>
      <c r="B138" t="s">
        <v>33</v>
      </c>
      <c r="C138" s="40">
        <v>5039</v>
      </c>
      <c r="D138" s="40" t="s">
        <v>263</v>
      </c>
      <c r="E138" s="40" t="s">
        <v>264</v>
      </c>
      <c r="F138" s="349" t="s">
        <v>265</v>
      </c>
      <c r="G138" s="24"/>
      <c r="H138" s="11"/>
      <c r="I138" s="11"/>
      <c r="J138" s="11"/>
      <c r="K138" s="11"/>
      <c r="L138" s="292" t="e">
        <f>VLOOKUP(K138,#REF!,2,FALSE)</f>
        <v>#REF!</v>
      </c>
      <c r="M138" s="9"/>
      <c r="N138" s="9"/>
      <c r="O138" s="9"/>
      <c r="P138" s="9"/>
      <c r="Q138" s="9"/>
      <c r="R138" s="298" t="e">
        <f>VLOOKUP(Q138,#REF!,2,FALSE)</f>
        <v>#REF!</v>
      </c>
      <c r="S138" s="14"/>
      <c r="T138" s="14"/>
      <c r="U138" s="14"/>
      <c r="V138" s="304" t="e">
        <f>VLOOKUP(U138,#REF!,2,FALSE)</f>
        <v>#REF!</v>
      </c>
      <c r="W138" s="310" t="e">
        <f t="shared" si="17"/>
        <v>#REF!</v>
      </c>
      <c r="X138" s="4"/>
      <c r="Y138" s="315" t="e">
        <f>VLOOKUP(X138,#REF!,2,FALSE)</f>
        <v>#REF!</v>
      </c>
      <c r="Z138" s="19"/>
    </row>
    <row r="139" spans="1:26" ht="16.5" customHeight="1" x14ac:dyDescent="0.25">
      <c r="A139">
        <v>32</v>
      </c>
      <c r="B139" t="s">
        <v>33</v>
      </c>
      <c r="C139" s="40">
        <v>4169</v>
      </c>
      <c r="D139" s="40" t="s">
        <v>266</v>
      </c>
      <c r="E139" s="40" t="s">
        <v>125</v>
      </c>
      <c r="F139" s="349" t="s">
        <v>152</v>
      </c>
      <c r="G139" s="24"/>
      <c r="H139" s="11"/>
      <c r="I139" s="11"/>
      <c r="J139" s="11"/>
      <c r="K139" s="11"/>
      <c r="L139" s="292" t="e">
        <f>VLOOKUP(K139,#REF!,2,FALSE)</f>
        <v>#REF!</v>
      </c>
      <c r="M139" s="9"/>
      <c r="N139" s="9"/>
      <c r="O139" s="9"/>
      <c r="P139" s="9"/>
      <c r="Q139" s="9"/>
      <c r="R139" s="298" t="e">
        <f>VLOOKUP(Q139,#REF!,2,FALSE)</f>
        <v>#REF!</v>
      </c>
      <c r="S139" s="14"/>
      <c r="T139" s="14"/>
      <c r="U139" s="14"/>
      <c r="V139" s="304" t="e">
        <f>VLOOKUP(U139,#REF!,2,FALSE)</f>
        <v>#REF!</v>
      </c>
      <c r="W139" s="310" t="e">
        <f t="shared" si="17"/>
        <v>#REF!</v>
      </c>
      <c r="X139" s="4"/>
      <c r="Y139" s="315" t="e">
        <f>VLOOKUP(X139,#REF!,2,FALSE)</f>
        <v>#REF!</v>
      </c>
      <c r="Z139" s="19"/>
    </row>
    <row r="140" spans="1:26" ht="20.25" customHeight="1" x14ac:dyDescent="0.25">
      <c r="A140">
        <v>33</v>
      </c>
      <c r="B140" t="s">
        <v>33</v>
      </c>
      <c r="C140" s="64"/>
      <c r="D140" s="59" t="s">
        <v>267</v>
      </c>
      <c r="E140" s="59" t="s">
        <v>268</v>
      </c>
      <c r="F140" s="349" t="s">
        <v>227</v>
      </c>
      <c r="G140" s="24"/>
      <c r="H140" s="11"/>
      <c r="I140" s="11"/>
      <c r="J140" s="11"/>
      <c r="K140" s="11"/>
      <c r="L140" s="292" t="e">
        <f>VLOOKUP(K140,#REF!,2,FALSE)</f>
        <v>#REF!</v>
      </c>
      <c r="M140" s="9"/>
      <c r="N140" s="9"/>
      <c r="O140" s="9"/>
      <c r="P140" s="9"/>
      <c r="Q140" s="9"/>
      <c r="R140" s="298" t="e">
        <f>VLOOKUP(Q140,#REF!,2,FALSE)</f>
        <v>#REF!</v>
      </c>
      <c r="S140" s="14"/>
      <c r="T140" s="14"/>
      <c r="U140" s="14"/>
      <c r="V140" s="304" t="e">
        <f>VLOOKUP(U140,#REF!,2,FALSE)</f>
        <v>#REF!</v>
      </c>
      <c r="W140" s="310" t="e">
        <f t="shared" si="17"/>
        <v>#REF!</v>
      </c>
      <c r="X140" s="4"/>
      <c r="Y140" s="315" t="e">
        <f>VLOOKUP(X140,#REF!,2,FALSE)</f>
        <v>#REF!</v>
      </c>
      <c r="Z140" s="19"/>
    </row>
    <row r="141" spans="1:26" ht="16.5" customHeight="1" x14ac:dyDescent="0.25">
      <c r="A141">
        <v>34</v>
      </c>
      <c r="B141" t="s">
        <v>33</v>
      </c>
      <c r="C141" s="64"/>
      <c r="D141" s="59" t="s">
        <v>269</v>
      </c>
      <c r="E141" s="59" t="s">
        <v>139</v>
      </c>
      <c r="F141" s="60" t="s">
        <v>152</v>
      </c>
      <c r="G141" s="24"/>
      <c r="H141" s="11"/>
      <c r="I141" s="11"/>
      <c r="J141" s="11"/>
      <c r="K141" s="11"/>
      <c r="L141" s="292" t="e">
        <f>VLOOKUP(K141,#REF!,2,FALSE)</f>
        <v>#REF!</v>
      </c>
      <c r="M141" s="9"/>
      <c r="N141" s="9"/>
      <c r="O141" s="9"/>
      <c r="P141" s="9"/>
      <c r="Q141" s="9"/>
      <c r="R141" s="298" t="e">
        <f>VLOOKUP(Q141,#REF!,2,FALSE)</f>
        <v>#REF!</v>
      </c>
      <c r="S141" s="14"/>
      <c r="T141" s="14"/>
      <c r="U141" s="14"/>
      <c r="V141" s="304" t="e">
        <f>VLOOKUP(U141,#REF!,2,FALSE)</f>
        <v>#REF!</v>
      </c>
      <c r="W141" s="310" t="e">
        <f t="shared" si="17"/>
        <v>#REF!</v>
      </c>
      <c r="X141" s="4"/>
      <c r="Y141" s="315" t="e">
        <f>VLOOKUP(X141,#REF!,2,FALSE)</f>
        <v>#REF!</v>
      </c>
      <c r="Z141" s="19"/>
    </row>
    <row r="142" spans="1:26" ht="23.25" customHeight="1" x14ac:dyDescent="0.3">
      <c r="C142" s="44"/>
      <c r="D142" s="43"/>
      <c r="E142" s="43"/>
      <c r="F142" s="45"/>
      <c r="G142" s="517" t="s">
        <v>376</v>
      </c>
      <c r="H142" s="518"/>
      <c r="I142" s="518"/>
      <c r="J142" s="518"/>
      <c r="K142" s="519"/>
      <c r="L142" s="288"/>
      <c r="M142" s="520" t="s">
        <v>44</v>
      </c>
      <c r="N142" s="521"/>
      <c r="O142" s="521"/>
      <c r="P142" s="521"/>
      <c r="Q142" s="522"/>
      <c r="R142" s="295"/>
      <c r="S142" s="523" t="s">
        <v>375</v>
      </c>
      <c r="T142" s="524"/>
      <c r="U142" s="525"/>
      <c r="V142" s="301"/>
      <c r="W142" s="307" t="s">
        <v>14</v>
      </c>
      <c r="X142" s="46" t="s">
        <v>13</v>
      </c>
      <c r="Y142" s="312"/>
    </row>
    <row r="143" spans="1:26" ht="23.25" customHeight="1" thickBot="1" x14ac:dyDescent="0.35">
      <c r="B143" s="17" t="s">
        <v>15</v>
      </c>
      <c r="C143" s="526"/>
      <c r="D143" s="527"/>
      <c r="E143" s="527"/>
      <c r="F143" s="527"/>
      <c r="G143" s="20" t="s">
        <v>10</v>
      </c>
      <c r="H143" s="20" t="s">
        <v>22</v>
      </c>
      <c r="I143" s="20" t="s">
        <v>11</v>
      </c>
      <c r="J143" s="20" t="s">
        <v>23</v>
      </c>
      <c r="K143" s="20" t="s">
        <v>12</v>
      </c>
      <c r="L143" s="289" t="s">
        <v>17</v>
      </c>
      <c r="M143" s="21" t="s">
        <v>10</v>
      </c>
      <c r="N143" s="21" t="s">
        <v>22</v>
      </c>
      <c r="O143" s="21" t="s">
        <v>11</v>
      </c>
      <c r="P143" s="21" t="s">
        <v>23</v>
      </c>
      <c r="Q143" s="21" t="s">
        <v>12</v>
      </c>
      <c r="R143" s="296" t="s">
        <v>17</v>
      </c>
      <c r="S143" s="18" t="s">
        <v>25</v>
      </c>
      <c r="T143" s="18" t="s">
        <v>24</v>
      </c>
      <c r="U143" s="18" t="s">
        <v>12</v>
      </c>
      <c r="V143" s="302" t="s">
        <v>18</v>
      </c>
      <c r="W143" s="308" t="s">
        <v>14</v>
      </c>
      <c r="X143" s="47" t="s">
        <v>13</v>
      </c>
      <c r="Y143" s="316" t="s">
        <v>20</v>
      </c>
      <c r="Z143" s="13" t="s">
        <v>21</v>
      </c>
    </row>
    <row r="144" spans="1:26" ht="16.5" thickBot="1" x14ac:dyDescent="0.3">
      <c r="B144" s="31" t="s">
        <v>41</v>
      </c>
      <c r="C144" s="70" t="s">
        <v>369</v>
      </c>
      <c r="D144" s="32"/>
      <c r="E144" s="32"/>
      <c r="F144" s="33"/>
      <c r="G144" s="531" t="s">
        <v>4</v>
      </c>
      <c r="H144" s="532"/>
      <c r="I144" s="532"/>
      <c r="J144" s="532"/>
      <c r="K144" s="532"/>
      <c r="L144" s="532"/>
      <c r="M144" s="532"/>
      <c r="N144" s="532"/>
      <c r="O144" s="532"/>
      <c r="P144" s="532"/>
      <c r="Q144" s="532"/>
      <c r="R144" s="532"/>
      <c r="S144" s="532"/>
      <c r="T144" s="532"/>
      <c r="U144" s="532"/>
      <c r="V144" s="532"/>
      <c r="W144" s="532"/>
      <c r="X144" s="533"/>
      <c r="Y144" s="315" t="e">
        <f>VLOOKUP(X144,#REF!,2,FALSE)</f>
        <v>#REF!</v>
      </c>
      <c r="Z144" s="19"/>
    </row>
    <row r="145" spans="1:26" ht="20.25" customHeight="1" x14ac:dyDescent="0.25">
      <c r="A145">
        <v>1</v>
      </c>
      <c r="B145" t="s">
        <v>34</v>
      </c>
      <c r="C145" s="40">
        <v>4372</v>
      </c>
      <c r="D145" s="40" t="s">
        <v>222</v>
      </c>
      <c r="E145" s="40" t="s">
        <v>285</v>
      </c>
      <c r="F145" s="57" t="s">
        <v>224</v>
      </c>
      <c r="G145" s="24"/>
      <c r="H145" s="11"/>
      <c r="I145" s="11"/>
      <c r="J145" s="11"/>
      <c r="K145" s="11"/>
      <c r="L145" s="292" t="e">
        <f>VLOOKUP(K145,#REF!,2,FALSE)</f>
        <v>#REF!</v>
      </c>
      <c r="M145" s="9"/>
      <c r="N145" s="9"/>
      <c r="O145" s="9"/>
      <c r="P145" s="9"/>
      <c r="Q145" s="9"/>
      <c r="R145" s="298" t="e">
        <f>VLOOKUP(Q145,#REF!,2,FALSE)</f>
        <v>#REF!</v>
      </c>
      <c r="S145" s="14"/>
      <c r="T145" s="14"/>
      <c r="U145" s="14"/>
      <c r="V145" s="304" t="e">
        <f>VLOOKUP(U145,#REF!,2,FALSE)</f>
        <v>#REF!</v>
      </c>
      <c r="W145" s="310" t="e">
        <f t="shared" ref="W145:W155" si="18">SUM(V145,R145,L145)</f>
        <v>#REF!</v>
      </c>
      <c r="X145" s="4"/>
      <c r="Y145" s="315" t="e">
        <f>VLOOKUP(X145,#REF!,2,FALSE)</f>
        <v>#REF!</v>
      </c>
      <c r="Z145" s="19"/>
    </row>
    <row r="146" spans="1:26" ht="20.25" customHeight="1" x14ac:dyDescent="0.25">
      <c r="A146">
        <v>2</v>
      </c>
      <c r="B146" t="s">
        <v>34</v>
      </c>
      <c r="C146" s="40">
        <v>5482</v>
      </c>
      <c r="D146" s="40" t="s">
        <v>286</v>
      </c>
      <c r="E146" s="40" t="s">
        <v>287</v>
      </c>
      <c r="F146" s="57" t="s">
        <v>288</v>
      </c>
      <c r="G146" s="24"/>
      <c r="H146" s="11"/>
      <c r="I146" s="11"/>
      <c r="J146" s="11"/>
      <c r="K146" s="11"/>
      <c r="L146" s="292" t="e">
        <f>VLOOKUP(K146,#REF!,2,FALSE)</f>
        <v>#REF!</v>
      </c>
      <c r="M146" s="9"/>
      <c r="N146" s="9"/>
      <c r="O146" s="9"/>
      <c r="P146" s="9"/>
      <c r="Q146" s="9"/>
      <c r="R146" s="298" t="e">
        <f>VLOOKUP(Q146,#REF!,2,FALSE)</f>
        <v>#REF!</v>
      </c>
      <c r="S146" s="14"/>
      <c r="T146" s="14"/>
      <c r="U146" s="14"/>
      <c r="V146" s="304" t="e">
        <f>VLOOKUP(U146,#REF!,2,FALSE)</f>
        <v>#REF!</v>
      </c>
      <c r="W146" s="310" t="e">
        <f t="shared" ref="W146:W150" si="19">SUM(V146,R146,L146)</f>
        <v>#REF!</v>
      </c>
      <c r="X146" s="4"/>
      <c r="Y146" s="315" t="e">
        <f>VLOOKUP(X146,#REF!,2,FALSE)</f>
        <v>#REF!</v>
      </c>
      <c r="Z146" s="19"/>
    </row>
    <row r="147" spans="1:26" ht="16.5" customHeight="1" x14ac:dyDescent="0.25">
      <c r="A147">
        <v>3</v>
      </c>
      <c r="B147" t="s">
        <v>34</v>
      </c>
      <c r="C147" s="40">
        <v>5499</v>
      </c>
      <c r="D147" s="40" t="s">
        <v>289</v>
      </c>
      <c r="E147" s="40" t="s">
        <v>290</v>
      </c>
      <c r="F147" s="58" t="s">
        <v>291</v>
      </c>
      <c r="G147" s="24"/>
      <c r="H147" s="11"/>
      <c r="I147" s="11"/>
      <c r="J147" s="11"/>
      <c r="K147" s="11"/>
      <c r="L147" s="292" t="e">
        <f>VLOOKUP(K147,#REF!,2,FALSE)</f>
        <v>#REF!</v>
      </c>
      <c r="M147" s="9"/>
      <c r="N147" s="9"/>
      <c r="O147" s="9"/>
      <c r="P147" s="9"/>
      <c r="Q147" s="9"/>
      <c r="R147" s="298" t="e">
        <f>VLOOKUP(Q147,#REF!,2,FALSE)</f>
        <v>#REF!</v>
      </c>
      <c r="S147" s="14"/>
      <c r="T147" s="14"/>
      <c r="U147" s="14"/>
      <c r="V147" s="304" t="e">
        <f>VLOOKUP(U147,#REF!,2,FALSE)</f>
        <v>#REF!</v>
      </c>
      <c r="W147" s="310" t="e">
        <f t="shared" si="19"/>
        <v>#REF!</v>
      </c>
      <c r="X147" s="4"/>
      <c r="Y147" s="315" t="e">
        <f>VLOOKUP(X147,#REF!,2,FALSE)</f>
        <v>#REF!</v>
      </c>
      <c r="Z147" s="19"/>
    </row>
    <row r="148" spans="1:26" ht="20.25" customHeight="1" x14ac:dyDescent="0.25">
      <c r="A148">
        <v>4</v>
      </c>
      <c r="B148" t="s">
        <v>34</v>
      </c>
      <c r="C148" s="40">
        <v>4388</v>
      </c>
      <c r="D148" s="40" t="s">
        <v>292</v>
      </c>
      <c r="E148" s="40" t="s">
        <v>293</v>
      </c>
      <c r="F148" s="58" t="s">
        <v>294</v>
      </c>
      <c r="G148" s="24"/>
      <c r="H148" s="11"/>
      <c r="I148" s="11"/>
      <c r="J148" s="11"/>
      <c r="K148" s="11"/>
      <c r="L148" s="292" t="e">
        <f>VLOOKUP(K148,#REF!,2,FALSE)</f>
        <v>#REF!</v>
      </c>
      <c r="M148" s="9"/>
      <c r="N148" s="9"/>
      <c r="O148" s="9"/>
      <c r="P148" s="9"/>
      <c r="Q148" s="9"/>
      <c r="R148" s="298" t="e">
        <f>VLOOKUP(Q148,#REF!,2,FALSE)</f>
        <v>#REF!</v>
      </c>
      <c r="S148" s="14"/>
      <c r="T148" s="14"/>
      <c r="U148" s="14"/>
      <c r="V148" s="304" t="e">
        <f>VLOOKUP(U148,#REF!,2,FALSE)</f>
        <v>#REF!</v>
      </c>
      <c r="W148" s="310" t="e">
        <f t="shared" si="19"/>
        <v>#REF!</v>
      </c>
      <c r="X148" s="4"/>
      <c r="Y148" s="315" t="e">
        <f>VLOOKUP(X148,#REF!,2,FALSE)</f>
        <v>#REF!</v>
      </c>
      <c r="Z148" s="19"/>
    </row>
    <row r="149" spans="1:26" ht="20.25" customHeight="1" x14ac:dyDescent="0.25">
      <c r="A149">
        <v>5</v>
      </c>
      <c r="B149" t="s">
        <v>34</v>
      </c>
      <c r="C149" s="40">
        <v>5479</v>
      </c>
      <c r="D149" s="40" t="s">
        <v>251</v>
      </c>
      <c r="E149" s="40" t="s">
        <v>295</v>
      </c>
      <c r="F149" s="58" t="s">
        <v>213</v>
      </c>
      <c r="G149" s="24"/>
      <c r="H149" s="11"/>
      <c r="I149" s="11"/>
      <c r="J149" s="11"/>
      <c r="K149" s="11"/>
      <c r="L149" s="292" t="e">
        <f>VLOOKUP(K149,#REF!,2,FALSE)</f>
        <v>#REF!</v>
      </c>
      <c r="M149" s="9"/>
      <c r="N149" s="9"/>
      <c r="O149" s="9"/>
      <c r="P149" s="9"/>
      <c r="Q149" s="9"/>
      <c r="R149" s="298" t="e">
        <f>VLOOKUP(Q149,#REF!,2,FALSE)</f>
        <v>#REF!</v>
      </c>
      <c r="S149" s="14"/>
      <c r="T149" s="14"/>
      <c r="U149" s="14"/>
      <c r="V149" s="304" t="e">
        <f>VLOOKUP(U149,#REF!,2,FALSE)</f>
        <v>#REF!</v>
      </c>
      <c r="W149" s="310" t="e">
        <f t="shared" si="19"/>
        <v>#REF!</v>
      </c>
      <c r="X149" s="4"/>
      <c r="Y149" s="315" t="e">
        <f>VLOOKUP(X149,#REF!,2,FALSE)</f>
        <v>#REF!</v>
      </c>
      <c r="Z149" s="19"/>
    </row>
    <row r="150" spans="1:26" ht="16.5" customHeight="1" x14ac:dyDescent="0.25">
      <c r="A150">
        <v>6</v>
      </c>
      <c r="B150" t="s">
        <v>34</v>
      </c>
      <c r="C150" s="40">
        <v>4419</v>
      </c>
      <c r="D150" s="56" t="s">
        <v>296</v>
      </c>
      <c r="E150" s="40" t="s">
        <v>131</v>
      </c>
      <c r="F150" s="58" t="s">
        <v>152</v>
      </c>
      <c r="G150" s="24"/>
      <c r="H150" s="11"/>
      <c r="I150" s="11"/>
      <c r="J150" s="11"/>
      <c r="K150" s="11"/>
      <c r="L150" s="292" t="e">
        <f>VLOOKUP(K150,#REF!,2,FALSE)</f>
        <v>#REF!</v>
      </c>
      <c r="M150" s="9"/>
      <c r="N150" s="9"/>
      <c r="O150" s="9"/>
      <c r="P150" s="9"/>
      <c r="Q150" s="9"/>
      <c r="R150" s="298" t="e">
        <f>VLOOKUP(Q150,#REF!,2,FALSE)</f>
        <v>#REF!</v>
      </c>
      <c r="S150" s="14"/>
      <c r="T150" s="14"/>
      <c r="U150" s="14"/>
      <c r="V150" s="304" t="e">
        <f>VLOOKUP(U150,#REF!,2,FALSE)</f>
        <v>#REF!</v>
      </c>
      <c r="W150" s="310" t="e">
        <f t="shared" si="19"/>
        <v>#REF!</v>
      </c>
      <c r="X150" s="4"/>
      <c r="Y150" s="315" t="e">
        <f>VLOOKUP(X150,#REF!,2,FALSE)</f>
        <v>#REF!</v>
      </c>
      <c r="Z150" s="19"/>
    </row>
    <row r="151" spans="1:26" ht="20.25" customHeight="1" x14ac:dyDescent="0.25">
      <c r="A151">
        <v>7</v>
      </c>
      <c r="B151" t="s">
        <v>34</v>
      </c>
      <c r="C151" s="40">
        <v>4309</v>
      </c>
      <c r="D151" s="40" t="s">
        <v>134</v>
      </c>
      <c r="E151" s="40" t="s">
        <v>135</v>
      </c>
      <c r="F151" s="58" t="s">
        <v>152</v>
      </c>
      <c r="G151" s="24"/>
      <c r="H151" s="11"/>
      <c r="I151" s="11"/>
      <c r="J151" s="11"/>
      <c r="K151" s="11"/>
      <c r="L151" s="292" t="e">
        <f>VLOOKUP(K151,#REF!,2,FALSE)</f>
        <v>#REF!</v>
      </c>
      <c r="M151" s="9"/>
      <c r="N151" s="9"/>
      <c r="O151" s="9"/>
      <c r="P151" s="9"/>
      <c r="Q151" s="9"/>
      <c r="R151" s="298" t="e">
        <f>VLOOKUP(Q151,#REF!,2,FALSE)</f>
        <v>#REF!</v>
      </c>
      <c r="S151" s="14"/>
      <c r="T151" s="14"/>
      <c r="U151" s="14"/>
      <c r="V151" s="304" t="e">
        <f>VLOOKUP(U151,#REF!,2,FALSE)</f>
        <v>#REF!</v>
      </c>
      <c r="W151" s="310" t="e">
        <f t="shared" si="18"/>
        <v>#REF!</v>
      </c>
      <c r="X151" s="4"/>
      <c r="Y151" s="315" t="e">
        <f>VLOOKUP(X151,#REF!,2,FALSE)</f>
        <v>#REF!</v>
      </c>
      <c r="Z151" s="19"/>
    </row>
    <row r="152" spans="1:26" ht="16.5" customHeight="1" x14ac:dyDescent="0.25">
      <c r="A152">
        <v>8</v>
      </c>
      <c r="B152" t="s">
        <v>34</v>
      </c>
      <c r="C152" s="40">
        <v>4812</v>
      </c>
      <c r="D152" s="40" t="s">
        <v>269</v>
      </c>
      <c r="E152" s="40" t="s">
        <v>139</v>
      </c>
      <c r="F152" s="58" t="s">
        <v>152</v>
      </c>
      <c r="G152" s="24"/>
      <c r="H152" s="11"/>
      <c r="I152" s="11"/>
      <c r="J152" s="11"/>
      <c r="K152" s="11"/>
      <c r="L152" s="292" t="e">
        <f>VLOOKUP(K152,#REF!,2,FALSE)</f>
        <v>#REF!</v>
      </c>
      <c r="M152" s="9"/>
      <c r="N152" s="9"/>
      <c r="O152" s="9"/>
      <c r="P152" s="9"/>
      <c r="Q152" s="9"/>
      <c r="R152" s="298" t="e">
        <f>VLOOKUP(Q152,#REF!,2,FALSE)</f>
        <v>#REF!</v>
      </c>
      <c r="S152" s="14"/>
      <c r="T152" s="14"/>
      <c r="U152" s="14"/>
      <c r="V152" s="304" t="e">
        <f>VLOOKUP(U152,#REF!,2,FALSE)</f>
        <v>#REF!</v>
      </c>
      <c r="W152" s="310" t="e">
        <f t="shared" si="18"/>
        <v>#REF!</v>
      </c>
      <c r="X152" s="4"/>
      <c r="Y152" s="315" t="e">
        <f>VLOOKUP(X152,#REF!,2,FALSE)</f>
        <v>#REF!</v>
      </c>
      <c r="Z152" s="19"/>
    </row>
    <row r="153" spans="1:26" ht="20.25" customHeight="1" x14ac:dyDescent="0.25">
      <c r="A153">
        <v>9</v>
      </c>
      <c r="B153" t="s">
        <v>34</v>
      </c>
      <c r="C153" s="40">
        <v>3358</v>
      </c>
      <c r="D153" s="40" t="s">
        <v>297</v>
      </c>
      <c r="E153" s="40" t="s">
        <v>298</v>
      </c>
      <c r="F153" s="57" t="s">
        <v>207</v>
      </c>
      <c r="G153" s="24"/>
      <c r="H153" s="11"/>
      <c r="I153" s="11"/>
      <c r="J153" s="11"/>
      <c r="K153" s="11"/>
      <c r="L153" s="292" t="e">
        <f>VLOOKUP(K153,#REF!,2,FALSE)</f>
        <v>#REF!</v>
      </c>
      <c r="M153" s="9"/>
      <c r="N153" s="9"/>
      <c r="O153" s="9"/>
      <c r="P153" s="9"/>
      <c r="Q153" s="9"/>
      <c r="R153" s="298" t="e">
        <f>VLOOKUP(Q153,#REF!,2,FALSE)</f>
        <v>#REF!</v>
      </c>
      <c r="S153" s="14"/>
      <c r="T153" s="14"/>
      <c r="U153" s="14"/>
      <c r="V153" s="304" t="e">
        <f>VLOOKUP(U153,#REF!,2,FALSE)</f>
        <v>#REF!</v>
      </c>
      <c r="W153" s="310" t="e">
        <f t="shared" si="18"/>
        <v>#REF!</v>
      </c>
      <c r="X153" s="4"/>
      <c r="Y153" s="315" t="e">
        <f>VLOOKUP(X153,#REF!,2,FALSE)</f>
        <v>#REF!</v>
      </c>
      <c r="Z153" s="19"/>
    </row>
    <row r="154" spans="1:26" ht="20.25" customHeight="1" x14ac:dyDescent="0.25">
      <c r="A154">
        <v>10</v>
      </c>
      <c r="B154" t="s">
        <v>34</v>
      </c>
      <c r="C154" s="40">
        <v>4238</v>
      </c>
      <c r="D154" s="40" t="s">
        <v>261</v>
      </c>
      <c r="E154" s="40" t="s">
        <v>299</v>
      </c>
      <c r="F154" s="58" t="s">
        <v>213</v>
      </c>
      <c r="G154" s="24"/>
      <c r="H154" s="11"/>
      <c r="I154" s="11"/>
      <c r="J154" s="11"/>
      <c r="K154" s="11"/>
      <c r="L154" s="292" t="e">
        <f>VLOOKUP(K154,#REF!,2,FALSE)</f>
        <v>#REF!</v>
      </c>
      <c r="M154" s="9"/>
      <c r="N154" s="9"/>
      <c r="O154" s="9"/>
      <c r="P154" s="9"/>
      <c r="Q154" s="9"/>
      <c r="R154" s="298" t="e">
        <f>VLOOKUP(Q154,#REF!,2,FALSE)</f>
        <v>#REF!</v>
      </c>
      <c r="S154" s="14"/>
      <c r="T154" s="14"/>
      <c r="U154" s="14"/>
      <c r="V154" s="304" t="e">
        <f>VLOOKUP(U154,#REF!,2,FALSE)</f>
        <v>#REF!</v>
      </c>
      <c r="W154" s="310" t="e">
        <f t="shared" si="18"/>
        <v>#REF!</v>
      </c>
      <c r="X154" s="4"/>
      <c r="Y154" s="315" t="e">
        <f>VLOOKUP(X154,#REF!,2,FALSE)</f>
        <v>#REF!</v>
      </c>
      <c r="Z154" s="19"/>
    </row>
    <row r="155" spans="1:26" ht="16.5" customHeight="1" x14ac:dyDescent="0.25">
      <c r="A155">
        <v>11</v>
      </c>
      <c r="B155" s="29" t="s">
        <v>34</v>
      </c>
      <c r="C155" s="40">
        <v>5086</v>
      </c>
      <c r="D155" s="40" t="s">
        <v>273</v>
      </c>
      <c r="E155" s="40" t="s">
        <v>300</v>
      </c>
      <c r="F155" s="58" t="s">
        <v>275</v>
      </c>
      <c r="G155" s="24"/>
      <c r="H155" s="11"/>
      <c r="I155" s="11"/>
      <c r="J155" s="11"/>
      <c r="K155" s="11"/>
      <c r="L155" s="292" t="e">
        <f>VLOOKUP(K155,#REF!,2,FALSE)</f>
        <v>#REF!</v>
      </c>
      <c r="M155" s="9"/>
      <c r="N155" s="9"/>
      <c r="O155" s="9"/>
      <c r="P155" s="9"/>
      <c r="Q155" s="9"/>
      <c r="R155" s="298" t="e">
        <f>VLOOKUP(Q155,#REF!,2,FALSE)</f>
        <v>#REF!</v>
      </c>
      <c r="S155" s="14"/>
      <c r="T155" s="14"/>
      <c r="U155" s="14"/>
      <c r="V155" s="304" t="e">
        <f>VLOOKUP(U155,#REF!,2,FALSE)</f>
        <v>#REF!</v>
      </c>
      <c r="W155" s="310" t="e">
        <f t="shared" si="18"/>
        <v>#REF!</v>
      </c>
      <c r="X155" s="4"/>
      <c r="Y155" s="315" t="e">
        <f>VLOOKUP(X155,#REF!,2,FALSE)</f>
        <v>#REF!</v>
      </c>
      <c r="Z155" s="19"/>
    </row>
    <row r="156" spans="1:26" x14ac:dyDescent="0.25">
      <c r="A156">
        <v>12</v>
      </c>
      <c r="B156" t="s">
        <v>34</v>
      </c>
      <c r="C156" s="40">
        <v>5089</v>
      </c>
      <c r="D156" s="40" t="s">
        <v>301</v>
      </c>
      <c r="E156" s="40" t="s">
        <v>302</v>
      </c>
      <c r="F156" s="58" t="s">
        <v>303</v>
      </c>
      <c r="G156" s="25"/>
      <c r="H156" s="26"/>
      <c r="I156" s="26"/>
      <c r="J156" s="26"/>
      <c r="K156" s="26"/>
      <c r="L156" s="291" t="e">
        <f>VLOOKUP(K156,#REF!,2,FALSE)</f>
        <v>#REF!</v>
      </c>
      <c r="M156" s="27"/>
      <c r="N156" s="27"/>
      <c r="O156" s="27"/>
      <c r="P156" s="27"/>
      <c r="Q156" s="27"/>
      <c r="R156" s="297" t="e">
        <f>VLOOKUP(Q156,#REF!,2,FALSE)</f>
        <v>#REF!</v>
      </c>
      <c r="S156" s="28"/>
      <c r="T156" s="28"/>
      <c r="U156" s="28"/>
      <c r="V156" s="303" t="e">
        <f>VLOOKUP(U156,#REF!,2,FALSE)</f>
        <v>#REF!</v>
      </c>
      <c r="W156" s="309" t="e">
        <f t="shared" ref="W156" si="20">SUM(V156,R156,L156)</f>
        <v>#REF!</v>
      </c>
      <c r="X156" s="5"/>
      <c r="Y156" s="315" t="e">
        <f>VLOOKUP(X156,#REF!,2,FALSE)</f>
        <v>#REF!</v>
      </c>
      <c r="Z156" s="19"/>
    </row>
    <row r="157" spans="1:26" ht="20.25" customHeight="1" x14ac:dyDescent="0.25">
      <c r="A157">
        <v>13</v>
      </c>
      <c r="B157" t="s">
        <v>34</v>
      </c>
      <c r="C157" s="40">
        <v>5276</v>
      </c>
      <c r="D157" s="56" t="s">
        <v>304</v>
      </c>
      <c r="E157" s="40" t="s">
        <v>305</v>
      </c>
      <c r="F157" s="58" t="s">
        <v>55</v>
      </c>
      <c r="G157" s="24"/>
      <c r="H157" s="11"/>
      <c r="I157" s="11"/>
      <c r="J157" s="11"/>
      <c r="K157" s="11"/>
      <c r="L157" s="292" t="e">
        <f>VLOOKUP(K157,#REF!,2,FALSE)</f>
        <v>#REF!</v>
      </c>
      <c r="M157" s="9"/>
      <c r="N157" s="9"/>
      <c r="O157" s="9"/>
      <c r="P157" s="9"/>
      <c r="Q157" s="9"/>
      <c r="R157" s="298" t="e">
        <f>VLOOKUP(Q157,#REF!,2,FALSE)</f>
        <v>#REF!</v>
      </c>
      <c r="S157" s="14"/>
      <c r="T157" s="14"/>
      <c r="U157" s="14"/>
      <c r="V157" s="304" t="e">
        <f>VLOOKUP(U157,#REF!,2,FALSE)</f>
        <v>#REF!</v>
      </c>
      <c r="W157" s="310" t="e">
        <f t="shared" ref="W157:W161" si="21">SUM(V157,R157,L157)</f>
        <v>#REF!</v>
      </c>
      <c r="X157" s="4"/>
      <c r="Y157" s="315" t="e">
        <f>VLOOKUP(X157,#REF!,2,FALSE)</f>
        <v>#REF!</v>
      </c>
      <c r="Z157" s="19"/>
    </row>
    <row r="158" spans="1:26" ht="20.25" customHeight="1" x14ac:dyDescent="0.25">
      <c r="A158">
        <v>14</v>
      </c>
      <c r="B158" t="s">
        <v>34</v>
      </c>
      <c r="C158" s="40">
        <v>5123</v>
      </c>
      <c r="D158" s="40" t="s">
        <v>306</v>
      </c>
      <c r="E158" s="40" t="s">
        <v>307</v>
      </c>
      <c r="F158" s="58" t="s">
        <v>308</v>
      </c>
      <c r="G158" s="24"/>
      <c r="H158" s="11"/>
      <c r="I158" s="11"/>
      <c r="J158" s="11"/>
      <c r="K158" s="11"/>
      <c r="L158" s="292" t="e">
        <f>VLOOKUP(K158,#REF!,2,FALSE)</f>
        <v>#REF!</v>
      </c>
      <c r="M158" s="9"/>
      <c r="N158" s="9"/>
      <c r="O158" s="9"/>
      <c r="P158" s="9"/>
      <c r="Q158" s="9"/>
      <c r="R158" s="298" t="e">
        <f>VLOOKUP(Q158,#REF!,2,FALSE)</f>
        <v>#REF!</v>
      </c>
      <c r="S158" s="14"/>
      <c r="T158" s="14"/>
      <c r="U158" s="14"/>
      <c r="V158" s="304" t="e">
        <f>VLOOKUP(U158,#REF!,2,FALSE)</f>
        <v>#REF!</v>
      </c>
      <c r="W158" s="310" t="e">
        <f t="shared" si="21"/>
        <v>#REF!</v>
      </c>
      <c r="X158" s="4"/>
      <c r="Y158" s="315" t="e">
        <f>VLOOKUP(X158,#REF!,2,FALSE)</f>
        <v>#REF!</v>
      </c>
      <c r="Z158" s="19"/>
    </row>
    <row r="159" spans="1:26" ht="16.5" customHeight="1" x14ac:dyDescent="0.25">
      <c r="A159">
        <v>15</v>
      </c>
      <c r="B159" t="s">
        <v>34</v>
      </c>
      <c r="C159" s="40">
        <v>5360</v>
      </c>
      <c r="D159" s="40" t="s">
        <v>309</v>
      </c>
      <c r="E159" s="40" t="s">
        <v>310</v>
      </c>
      <c r="F159" s="58" t="s">
        <v>311</v>
      </c>
      <c r="G159" s="24"/>
      <c r="H159" s="11"/>
      <c r="I159" s="11"/>
      <c r="J159" s="11"/>
      <c r="K159" s="11"/>
      <c r="L159" s="292" t="e">
        <f>VLOOKUP(K159,#REF!,2,FALSE)</f>
        <v>#REF!</v>
      </c>
      <c r="M159" s="9"/>
      <c r="N159" s="9"/>
      <c r="O159" s="9"/>
      <c r="P159" s="9"/>
      <c r="Q159" s="9"/>
      <c r="R159" s="298" t="e">
        <f>VLOOKUP(Q159,#REF!,2,FALSE)</f>
        <v>#REF!</v>
      </c>
      <c r="S159" s="14"/>
      <c r="T159" s="14"/>
      <c r="U159" s="14"/>
      <c r="V159" s="304" t="e">
        <f>VLOOKUP(U159,#REF!,2,FALSE)</f>
        <v>#REF!</v>
      </c>
      <c r="W159" s="310" t="e">
        <f t="shared" si="21"/>
        <v>#REF!</v>
      </c>
      <c r="X159" s="4"/>
      <c r="Y159" s="315" t="e">
        <f>VLOOKUP(X159,#REF!,2,FALSE)</f>
        <v>#REF!</v>
      </c>
      <c r="Z159" s="19"/>
    </row>
    <row r="160" spans="1:26" ht="16.5" customHeight="1" x14ac:dyDescent="0.25">
      <c r="A160">
        <v>11</v>
      </c>
      <c r="B160" s="29" t="s">
        <v>34</v>
      </c>
      <c r="C160" s="40">
        <v>5179</v>
      </c>
      <c r="D160" s="40" t="s">
        <v>280</v>
      </c>
      <c r="E160" s="40" t="s">
        <v>312</v>
      </c>
      <c r="F160" s="58" t="s">
        <v>282</v>
      </c>
      <c r="G160" s="24"/>
      <c r="H160" s="11"/>
      <c r="I160" s="11"/>
      <c r="J160" s="11"/>
      <c r="K160" s="11"/>
      <c r="L160" s="292" t="e">
        <f>VLOOKUP(K160,#REF!,2,FALSE)</f>
        <v>#REF!</v>
      </c>
      <c r="M160" s="9"/>
      <c r="N160" s="9"/>
      <c r="O160" s="9"/>
      <c r="P160" s="9"/>
      <c r="Q160" s="9"/>
      <c r="R160" s="298" t="e">
        <f>VLOOKUP(Q160,#REF!,2,FALSE)</f>
        <v>#REF!</v>
      </c>
      <c r="S160" s="14"/>
      <c r="T160" s="14"/>
      <c r="U160" s="14"/>
      <c r="V160" s="304" t="e">
        <f>VLOOKUP(U160,#REF!,2,FALSE)</f>
        <v>#REF!</v>
      </c>
      <c r="W160" s="310" t="e">
        <f t="shared" si="21"/>
        <v>#REF!</v>
      </c>
      <c r="X160" s="4"/>
      <c r="Y160" s="315" t="e">
        <f>VLOOKUP(X160,#REF!,2,FALSE)</f>
        <v>#REF!</v>
      </c>
      <c r="Z160" s="19"/>
    </row>
    <row r="161" spans="1:26" ht="26.25" x14ac:dyDescent="0.25">
      <c r="A161">
        <v>12</v>
      </c>
      <c r="B161" t="s">
        <v>34</v>
      </c>
      <c r="C161" s="40">
        <v>5513</v>
      </c>
      <c r="D161" s="40" t="s">
        <v>313</v>
      </c>
      <c r="E161" s="40" t="s">
        <v>314</v>
      </c>
      <c r="F161" s="58" t="s">
        <v>275</v>
      </c>
      <c r="G161" s="25"/>
      <c r="H161" s="26"/>
      <c r="I161" s="26"/>
      <c r="J161" s="26"/>
      <c r="K161" s="26"/>
      <c r="L161" s="291" t="e">
        <f>VLOOKUP(K161,#REF!,2,FALSE)</f>
        <v>#REF!</v>
      </c>
      <c r="M161" s="27"/>
      <c r="N161" s="27"/>
      <c r="O161" s="27"/>
      <c r="P161" s="27"/>
      <c r="Q161" s="27"/>
      <c r="R161" s="297" t="e">
        <f>VLOOKUP(Q161,#REF!,2,FALSE)</f>
        <v>#REF!</v>
      </c>
      <c r="S161" s="28"/>
      <c r="T161" s="28"/>
      <c r="U161" s="28"/>
      <c r="V161" s="303" t="e">
        <f>VLOOKUP(U161,#REF!,2,FALSE)</f>
        <v>#REF!</v>
      </c>
      <c r="W161" s="309" t="e">
        <f t="shared" si="21"/>
        <v>#REF!</v>
      </c>
      <c r="X161" s="5"/>
      <c r="Y161" s="315" t="e">
        <f>VLOOKUP(X161,#REF!,2,FALSE)</f>
        <v>#REF!</v>
      </c>
      <c r="Z161" s="19"/>
    </row>
    <row r="162" spans="1:26" ht="23.25" customHeight="1" x14ac:dyDescent="0.3">
      <c r="C162" s="44"/>
      <c r="D162" s="43"/>
      <c r="E162" s="43"/>
      <c r="F162" s="45"/>
      <c r="G162" s="517" t="s">
        <v>376</v>
      </c>
      <c r="H162" s="518"/>
      <c r="I162" s="518"/>
      <c r="J162" s="518"/>
      <c r="K162" s="519"/>
      <c r="L162" s="288"/>
      <c r="M162" s="520" t="s">
        <v>44</v>
      </c>
      <c r="N162" s="521"/>
      <c r="O162" s="521"/>
      <c r="P162" s="521"/>
      <c r="Q162" s="522"/>
      <c r="R162" s="295"/>
      <c r="S162" s="523" t="s">
        <v>375</v>
      </c>
      <c r="T162" s="524"/>
      <c r="U162" s="525"/>
      <c r="V162" s="301"/>
      <c r="W162" s="307" t="s">
        <v>14</v>
      </c>
      <c r="X162" s="46" t="s">
        <v>13</v>
      </c>
      <c r="Y162" s="312"/>
    </row>
    <row r="163" spans="1:26" ht="23.25" customHeight="1" thickBot="1" x14ac:dyDescent="0.35">
      <c r="B163" s="17" t="s">
        <v>15</v>
      </c>
      <c r="C163" s="526"/>
      <c r="D163" s="527"/>
      <c r="E163" s="527"/>
      <c r="F163" s="527"/>
      <c r="G163" s="20" t="s">
        <v>10</v>
      </c>
      <c r="H163" s="20" t="s">
        <v>22</v>
      </c>
      <c r="I163" s="20" t="s">
        <v>11</v>
      </c>
      <c r="J163" s="20" t="s">
        <v>23</v>
      </c>
      <c r="K163" s="20" t="s">
        <v>12</v>
      </c>
      <c r="L163" s="289" t="s">
        <v>17</v>
      </c>
      <c r="M163" s="21" t="s">
        <v>10</v>
      </c>
      <c r="N163" s="21" t="s">
        <v>22</v>
      </c>
      <c r="O163" s="21" t="s">
        <v>11</v>
      </c>
      <c r="P163" s="21" t="s">
        <v>23</v>
      </c>
      <c r="Q163" s="21" t="s">
        <v>12</v>
      </c>
      <c r="R163" s="296" t="s">
        <v>17</v>
      </c>
      <c r="S163" s="18" t="s">
        <v>25</v>
      </c>
      <c r="T163" s="18" t="s">
        <v>24</v>
      </c>
      <c r="U163" s="18" t="s">
        <v>12</v>
      </c>
      <c r="V163" s="302" t="s">
        <v>18</v>
      </c>
      <c r="W163" s="308" t="s">
        <v>14</v>
      </c>
      <c r="X163" s="47" t="s">
        <v>13</v>
      </c>
      <c r="Y163" s="316" t="s">
        <v>20</v>
      </c>
      <c r="Z163" s="13" t="s">
        <v>21</v>
      </c>
    </row>
    <row r="164" spans="1:26" ht="19.5" customHeight="1" thickBot="1" x14ac:dyDescent="0.3">
      <c r="B164" s="31" t="s">
        <v>42</v>
      </c>
      <c r="C164" s="71" t="s">
        <v>361</v>
      </c>
      <c r="D164" s="37"/>
      <c r="E164" s="37"/>
      <c r="F164" s="33"/>
      <c r="G164" s="531" t="s">
        <v>3</v>
      </c>
      <c r="H164" s="532"/>
      <c r="I164" s="532"/>
      <c r="J164" s="532"/>
      <c r="K164" s="532"/>
      <c r="L164" s="532"/>
      <c r="M164" s="532"/>
      <c r="N164" s="532"/>
      <c r="O164" s="532"/>
      <c r="P164" s="532"/>
      <c r="Q164" s="532"/>
      <c r="R164" s="532"/>
      <c r="S164" s="532"/>
      <c r="T164" s="532"/>
      <c r="U164" s="532"/>
      <c r="V164" s="532"/>
      <c r="W164" s="532"/>
      <c r="X164" s="533"/>
      <c r="Y164" s="315" t="e">
        <f>VLOOKUP(X164,#REF!,2,FALSE)</f>
        <v>#REF!</v>
      </c>
      <c r="Z164" s="19"/>
    </row>
    <row r="165" spans="1:26" x14ac:dyDescent="0.25">
      <c r="A165">
        <v>1</v>
      </c>
      <c r="B165" t="s">
        <v>35</v>
      </c>
      <c r="C165" s="56">
        <v>4239</v>
      </c>
      <c r="D165" s="56" t="s">
        <v>233</v>
      </c>
      <c r="E165" s="56" t="s">
        <v>270</v>
      </c>
      <c r="F165" s="349" t="s">
        <v>235</v>
      </c>
      <c r="G165" s="25"/>
      <c r="H165" s="26"/>
      <c r="I165" s="26"/>
      <c r="J165" s="26"/>
      <c r="K165" s="26"/>
      <c r="L165" s="291" t="e">
        <f>VLOOKUP(K165,#REF!,2,FALSE)</f>
        <v>#REF!</v>
      </c>
      <c r="M165" s="27"/>
      <c r="N165" s="27"/>
      <c r="O165" s="27"/>
      <c r="P165" s="27"/>
      <c r="Q165" s="27"/>
      <c r="R165" s="297" t="e">
        <f>VLOOKUP(Q165,#REF!,2,FALSE)</f>
        <v>#REF!</v>
      </c>
      <c r="S165" s="28"/>
      <c r="T165" s="28"/>
      <c r="U165" s="28"/>
      <c r="V165" s="303" t="e">
        <f>VLOOKUP(U165,#REF!,2,FALSE)</f>
        <v>#REF!</v>
      </c>
      <c r="W165" s="309" t="e">
        <f t="shared" ref="W165:W169" si="22">SUM(V165,R165,L165)</f>
        <v>#REF!</v>
      </c>
      <c r="X165" s="5"/>
      <c r="Y165" s="315" t="e">
        <f>VLOOKUP(X165,#REF!,2,FALSE)</f>
        <v>#REF!</v>
      </c>
      <c r="Z165" s="19"/>
    </row>
    <row r="166" spans="1:26" ht="20.25" customHeight="1" x14ac:dyDescent="0.25">
      <c r="A166">
        <v>2</v>
      </c>
      <c r="B166" t="s">
        <v>35</v>
      </c>
      <c r="C166" s="56">
        <v>4767</v>
      </c>
      <c r="D166" s="56" t="s">
        <v>271</v>
      </c>
      <c r="E166" s="56" t="s">
        <v>137</v>
      </c>
      <c r="F166" s="349" t="s">
        <v>152</v>
      </c>
      <c r="G166" s="24"/>
      <c r="H166" s="11"/>
      <c r="I166" s="11"/>
      <c r="J166" s="11"/>
      <c r="K166" s="11"/>
      <c r="L166" s="292" t="e">
        <f>VLOOKUP(K166,#REF!,2,FALSE)</f>
        <v>#REF!</v>
      </c>
      <c r="M166" s="9"/>
      <c r="N166" s="9"/>
      <c r="O166" s="9"/>
      <c r="P166" s="9"/>
      <c r="Q166" s="9"/>
      <c r="R166" s="298" t="e">
        <f>VLOOKUP(Q166,#REF!,2,FALSE)</f>
        <v>#REF!</v>
      </c>
      <c r="S166" s="14"/>
      <c r="T166" s="14"/>
      <c r="U166" s="14"/>
      <c r="V166" s="304" t="e">
        <f>VLOOKUP(U166,#REF!,2,FALSE)</f>
        <v>#REF!</v>
      </c>
      <c r="W166" s="310" t="e">
        <f t="shared" si="22"/>
        <v>#REF!</v>
      </c>
      <c r="X166" s="4"/>
      <c r="Y166" s="315" t="e">
        <f>VLOOKUP(X166,#REF!,2,FALSE)</f>
        <v>#REF!</v>
      </c>
      <c r="Z166" s="19"/>
    </row>
    <row r="167" spans="1:26" ht="20.25" customHeight="1" x14ac:dyDescent="0.25">
      <c r="A167">
        <v>3</v>
      </c>
      <c r="B167" t="s">
        <v>35</v>
      </c>
      <c r="C167" s="56">
        <v>3618</v>
      </c>
      <c r="D167" s="56" t="s">
        <v>272</v>
      </c>
      <c r="E167" s="56" t="s">
        <v>138</v>
      </c>
      <c r="F167" s="349" t="s">
        <v>230</v>
      </c>
      <c r="G167" s="24"/>
      <c r="H167" s="11"/>
      <c r="I167" s="11"/>
      <c r="J167" s="11"/>
      <c r="K167" s="11"/>
      <c r="L167" s="292" t="e">
        <f>VLOOKUP(K167,#REF!,2,FALSE)</f>
        <v>#REF!</v>
      </c>
      <c r="M167" s="9"/>
      <c r="N167" s="9"/>
      <c r="O167" s="9"/>
      <c r="P167" s="9"/>
      <c r="Q167" s="9"/>
      <c r="R167" s="298" t="e">
        <f>VLOOKUP(Q167,#REF!,2,FALSE)</f>
        <v>#REF!</v>
      </c>
      <c r="S167" s="14"/>
      <c r="T167" s="14"/>
      <c r="U167" s="14"/>
      <c r="V167" s="304" t="e">
        <f>VLOOKUP(U167,#REF!,2,FALSE)</f>
        <v>#REF!</v>
      </c>
      <c r="W167" s="310" t="e">
        <f t="shared" ref="W167" si="23">SUM(V167,R167,L167)</f>
        <v>#REF!</v>
      </c>
      <c r="X167" s="4"/>
      <c r="Y167" s="315" t="e">
        <f>VLOOKUP(X167,#REF!,2,FALSE)</f>
        <v>#REF!</v>
      </c>
      <c r="Z167" s="19"/>
    </row>
    <row r="168" spans="1:26" ht="20.25" customHeight="1" x14ac:dyDescent="0.25">
      <c r="A168">
        <v>4</v>
      </c>
      <c r="B168" t="s">
        <v>35</v>
      </c>
      <c r="C168" s="56">
        <v>5468</v>
      </c>
      <c r="D168" s="56" t="s">
        <v>273</v>
      </c>
      <c r="E168" s="56" t="s">
        <v>274</v>
      </c>
      <c r="F168" s="349" t="s">
        <v>275</v>
      </c>
      <c r="G168" s="24"/>
      <c r="H168" s="11"/>
      <c r="I168" s="11"/>
      <c r="J168" s="11"/>
      <c r="K168" s="11"/>
      <c r="L168" s="292" t="e">
        <f>VLOOKUP(K168,#REF!,2,FALSE)</f>
        <v>#REF!</v>
      </c>
      <c r="M168" s="9"/>
      <c r="N168" s="9"/>
      <c r="O168" s="9"/>
      <c r="P168" s="9"/>
      <c r="Q168" s="9"/>
      <c r="R168" s="298" t="e">
        <f>VLOOKUP(Q168,#REF!,2,FALSE)</f>
        <v>#REF!</v>
      </c>
      <c r="S168" s="14"/>
      <c r="T168" s="14"/>
      <c r="U168" s="14"/>
      <c r="V168" s="304" t="e">
        <f>VLOOKUP(U168,#REF!,2,FALSE)</f>
        <v>#REF!</v>
      </c>
      <c r="W168" s="310" t="e">
        <f t="shared" ref="W168" si="24">SUM(V168,R168,L168)</f>
        <v>#REF!</v>
      </c>
      <c r="X168" s="4"/>
      <c r="Y168" s="315" t="e">
        <f>VLOOKUP(X168,#REF!,2,FALSE)</f>
        <v>#REF!</v>
      </c>
      <c r="Z168" s="19"/>
    </row>
    <row r="169" spans="1:26" ht="20.25" customHeight="1" thickBot="1" x14ac:dyDescent="0.3">
      <c r="A169">
        <v>5</v>
      </c>
      <c r="B169" t="s">
        <v>35</v>
      </c>
      <c r="C169" s="56">
        <v>5078</v>
      </c>
      <c r="D169" s="56" t="s">
        <v>276</v>
      </c>
      <c r="E169" s="56" t="s">
        <v>277</v>
      </c>
      <c r="F169" s="348" t="s">
        <v>278</v>
      </c>
      <c r="G169" s="48"/>
      <c r="H169" s="49"/>
      <c r="I169" s="49"/>
      <c r="J169" s="49"/>
      <c r="K169" s="49"/>
      <c r="L169" s="293" t="e">
        <f>VLOOKUP(K169,#REF!,2,FALSE)</f>
        <v>#REF!</v>
      </c>
      <c r="M169" s="50"/>
      <c r="N169" s="50"/>
      <c r="O169" s="50"/>
      <c r="P169" s="50"/>
      <c r="Q169" s="50"/>
      <c r="R169" s="299" t="e">
        <f>VLOOKUP(Q169,#REF!,2,FALSE)</f>
        <v>#REF!</v>
      </c>
      <c r="S169" s="51"/>
      <c r="T169" s="51"/>
      <c r="U169" s="51"/>
      <c r="V169" s="305" t="e">
        <f>VLOOKUP(U169,#REF!,2,FALSE)</f>
        <v>#REF!</v>
      </c>
      <c r="W169" s="311" t="e">
        <f t="shared" si="22"/>
        <v>#REF!</v>
      </c>
      <c r="X169" s="7"/>
      <c r="Y169" s="315" t="e">
        <f>VLOOKUP(X169,#REF!,2,FALSE)</f>
        <v>#REF!</v>
      </c>
      <c r="Z169" s="19"/>
    </row>
    <row r="170" spans="1:26" x14ac:dyDescent="0.25">
      <c r="A170">
        <v>6</v>
      </c>
      <c r="B170" t="s">
        <v>35</v>
      </c>
      <c r="C170" s="56">
        <v>5484</v>
      </c>
      <c r="D170" s="56" t="s">
        <v>279</v>
      </c>
      <c r="E170" s="56" t="s">
        <v>136</v>
      </c>
      <c r="F170" s="349" t="s">
        <v>152</v>
      </c>
      <c r="G170" s="25"/>
      <c r="H170" s="26"/>
      <c r="I170" s="26"/>
      <c r="J170" s="26"/>
      <c r="K170" s="26"/>
      <c r="L170" s="291" t="e">
        <f>VLOOKUP(K170,#REF!,2,FALSE)</f>
        <v>#REF!</v>
      </c>
      <c r="M170" s="27"/>
      <c r="N170" s="27"/>
      <c r="O170" s="27"/>
      <c r="P170" s="27"/>
      <c r="Q170" s="27"/>
      <c r="R170" s="297" t="e">
        <f>VLOOKUP(Q170,#REF!,2,FALSE)</f>
        <v>#REF!</v>
      </c>
      <c r="S170" s="28"/>
      <c r="T170" s="28"/>
      <c r="U170" s="28"/>
      <c r="V170" s="303" t="e">
        <f>VLOOKUP(U170,#REF!,2,FALSE)</f>
        <v>#REF!</v>
      </c>
      <c r="W170" s="309" t="e">
        <f t="shared" ref="W170:W172" si="25">SUM(V170,R170,L170)</f>
        <v>#REF!</v>
      </c>
      <c r="X170" s="5"/>
      <c r="Y170" s="315" t="e">
        <f>VLOOKUP(X170,#REF!,2,FALSE)</f>
        <v>#REF!</v>
      </c>
      <c r="Z170" s="19"/>
    </row>
    <row r="171" spans="1:26" ht="20.25" customHeight="1" x14ac:dyDescent="0.25">
      <c r="A171">
        <v>7</v>
      </c>
      <c r="B171" t="s">
        <v>35</v>
      </c>
      <c r="C171" s="56">
        <v>5536</v>
      </c>
      <c r="D171" s="56" t="s">
        <v>280</v>
      </c>
      <c r="E171" s="56" t="s">
        <v>281</v>
      </c>
      <c r="F171" s="349" t="s">
        <v>282</v>
      </c>
      <c r="G171" s="24"/>
      <c r="H171" s="11"/>
      <c r="I171" s="11"/>
      <c r="J171" s="11"/>
      <c r="K171" s="11"/>
      <c r="L171" s="292" t="e">
        <f>VLOOKUP(K171,#REF!,2,FALSE)</f>
        <v>#REF!</v>
      </c>
      <c r="M171" s="9"/>
      <c r="N171" s="9"/>
      <c r="O171" s="9"/>
      <c r="P171" s="9"/>
      <c r="Q171" s="9"/>
      <c r="R171" s="298" t="e">
        <f>VLOOKUP(Q171,#REF!,2,FALSE)</f>
        <v>#REF!</v>
      </c>
      <c r="S171" s="14"/>
      <c r="T171" s="14"/>
      <c r="U171" s="14"/>
      <c r="V171" s="304" t="e">
        <f>VLOOKUP(U171,#REF!,2,FALSE)</f>
        <v>#REF!</v>
      </c>
      <c r="W171" s="310" t="e">
        <f t="shared" si="25"/>
        <v>#REF!</v>
      </c>
      <c r="X171" s="4"/>
      <c r="Y171" s="315" t="e">
        <f>VLOOKUP(X171,#REF!,2,FALSE)</f>
        <v>#REF!</v>
      </c>
      <c r="Z171" s="19"/>
    </row>
    <row r="172" spans="1:26" ht="20.25" customHeight="1" x14ac:dyDescent="0.25">
      <c r="A172">
        <v>8</v>
      </c>
      <c r="B172" t="s">
        <v>35</v>
      </c>
      <c r="C172" s="61">
        <v>5507</v>
      </c>
      <c r="D172" s="61" t="s">
        <v>283</v>
      </c>
      <c r="E172" s="61" t="s">
        <v>284</v>
      </c>
      <c r="F172" s="350" t="s">
        <v>196</v>
      </c>
      <c r="G172" s="24"/>
      <c r="H172" s="11"/>
      <c r="I172" s="11"/>
      <c r="J172" s="11"/>
      <c r="K172" s="11"/>
      <c r="L172" s="292" t="e">
        <f>VLOOKUP(K172,#REF!,2,FALSE)</f>
        <v>#REF!</v>
      </c>
      <c r="M172" s="9"/>
      <c r="N172" s="9"/>
      <c r="O172" s="9"/>
      <c r="P172" s="9"/>
      <c r="Q172" s="9"/>
      <c r="R172" s="298" t="e">
        <f>VLOOKUP(Q172,#REF!,2,FALSE)</f>
        <v>#REF!</v>
      </c>
      <c r="S172" s="14"/>
      <c r="T172" s="14"/>
      <c r="U172" s="14"/>
      <c r="V172" s="304" t="e">
        <f>VLOOKUP(U172,#REF!,2,FALSE)</f>
        <v>#REF!</v>
      </c>
      <c r="W172" s="310" t="e">
        <f t="shared" si="25"/>
        <v>#REF!</v>
      </c>
      <c r="X172" s="4"/>
      <c r="Y172" s="315" t="e">
        <f>VLOOKUP(X172,#REF!,2,FALSE)</f>
        <v>#REF!</v>
      </c>
      <c r="Z172" s="19"/>
    </row>
    <row r="175" spans="1:26" x14ac:dyDescent="0.25">
      <c r="G175" s="12" t="s">
        <v>19</v>
      </c>
    </row>
  </sheetData>
  <mergeCells count="44">
    <mergeCell ref="G31:X31"/>
    <mergeCell ref="G29:K29"/>
    <mergeCell ref="M29:Q29"/>
    <mergeCell ref="S29:U29"/>
    <mergeCell ref="C30:F30"/>
    <mergeCell ref="C2:F2"/>
    <mergeCell ref="G144:X144"/>
    <mergeCell ref="G164:X164"/>
    <mergeCell ref="G19:X19"/>
    <mergeCell ref="G41:X41"/>
    <mergeCell ref="G52:X52"/>
    <mergeCell ref="G78:X78"/>
    <mergeCell ref="G107:X107"/>
    <mergeCell ref="C18:F18"/>
    <mergeCell ref="G39:K39"/>
    <mergeCell ref="M39:Q39"/>
    <mergeCell ref="S39:U39"/>
    <mergeCell ref="C40:F40"/>
    <mergeCell ref="G50:K50"/>
    <mergeCell ref="M50:Q50"/>
    <mergeCell ref="S50:U50"/>
    <mergeCell ref="G1:K1"/>
    <mergeCell ref="M1:Q1"/>
    <mergeCell ref="S1:U1"/>
    <mergeCell ref="G17:K17"/>
    <mergeCell ref="M17:Q17"/>
    <mergeCell ref="S17:U17"/>
    <mergeCell ref="C51:F51"/>
    <mergeCell ref="G76:K76"/>
    <mergeCell ref="M76:Q76"/>
    <mergeCell ref="S76:U76"/>
    <mergeCell ref="C77:F77"/>
    <mergeCell ref="G105:K105"/>
    <mergeCell ref="M105:Q105"/>
    <mergeCell ref="S105:U105"/>
    <mergeCell ref="C106:F106"/>
    <mergeCell ref="C163:F163"/>
    <mergeCell ref="G142:K142"/>
    <mergeCell ref="M142:Q142"/>
    <mergeCell ref="S142:U142"/>
    <mergeCell ref="C143:F143"/>
    <mergeCell ref="G162:K162"/>
    <mergeCell ref="M162:Q162"/>
    <mergeCell ref="S162:U162"/>
  </mergeCells>
  <pageMargins left="0.2" right="0.19" top="0.28000000000000003" bottom="0.24" header="0.17" footer="0.16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V15"/>
  <sheetViews>
    <sheetView zoomScale="65" zoomScaleNormal="65" workbookViewId="0">
      <selection activeCell="L20" sqref="L20"/>
    </sheetView>
  </sheetViews>
  <sheetFormatPr defaultRowHeight="15" x14ac:dyDescent="0.25"/>
  <cols>
    <col min="1" max="1" width="5.28515625" customWidth="1"/>
    <col min="2" max="2" width="7.85546875" hidden="1" customWidth="1"/>
    <col min="3" max="3" width="7.85546875" style="437" hidden="1" customWidth="1"/>
    <col min="4" max="4" width="7.85546875" style="138" customWidth="1"/>
    <col min="5" max="5" width="20.85546875" style="138" customWidth="1"/>
    <col min="6" max="6" width="36.28515625" style="138" customWidth="1"/>
    <col min="7" max="7" width="52.42578125" style="138" customWidth="1"/>
    <col min="8" max="11" width="8" customWidth="1"/>
    <col min="12" max="12" width="8" style="17" customWidth="1"/>
    <col min="13" max="13" width="11.5703125" customWidth="1"/>
    <col min="14" max="17" width="8" customWidth="1"/>
    <col min="18" max="18" width="8" style="17" customWidth="1"/>
    <col min="19" max="19" width="8" customWidth="1"/>
    <col min="20" max="20" width="8" style="356" customWidth="1"/>
    <col min="21" max="21" width="8" style="17" customWidth="1"/>
  </cols>
  <sheetData>
    <row r="1" spans="1:22" ht="24" customHeight="1" thickBot="1" x14ac:dyDescent="0.35">
      <c r="B1" s="3"/>
      <c r="C1" s="3"/>
      <c r="D1" s="156"/>
      <c r="G1" s="154"/>
      <c r="H1" s="537" t="s">
        <v>374</v>
      </c>
      <c r="I1" s="538"/>
      <c r="J1" s="538"/>
      <c r="K1" s="538"/>
      <c r="L1" s="538"/>
      <c r="M1" s="538"/>
      <c r="N1" s="539" t="s">
        <v>474</v>
      </c>
      <c r="O1" s="540"/>
      <c r="P1" s="540"/>
      <c r="Q1" s="540"/>
      <c r="R1" s="540"/>
      <c r="S1" s="540"/>
      <c r="T1" s="534" t="s">
        <v>473</v>
      </c>
      <c r="U1" s="535"/>
      <c r="V1" s="277"/>
    </row>
    <row r="2" spans="1:22" s="138" customFormat="1" ht="49.5" customHeight="1" thickBot="1" x14ac:dyDescent="0.3">
      <c r="B2" s="139" t="s">
        <v>15</v>
      </c>
      <c r="C2" s="139" t="s">
        <v>485</v>
      </c>
      <c r="D2" s="536" t="s">
        <v>388</v>
      </c>
      <c r="E2" s="527"/>
      <c r="F2" s="527"/>
      <c r="G2" s="527"/>
      <c r="H2" s="187" t="s">
        <v>10</v>
      </c>
      <c r="I2" s="188" t="s">
        <v>22</v>
      </c>
      <c r="J2" s="188" t="s">
        <v>11</v>
      </c>
      <c r="K2" s="189" t="s">
        <v>23</v>
      </c>
      <c r="L2" s="195" t="s">
        <v>12</v>
      </c>
      <c r="M2" s="190" t="s">
        <v>17</v>
      </c>
      <c r="N2" s="191" t="s">
        <v>10</v>
      </c>
      <c r="O2" s="191" t="s">
        <v>22</v>
      </c>
      <c r="P2" s="191" t="s">
        <v>11</v>
      </c>
      <c r="Q2" s="192" t="s">
        <v>23</v>
      </c>
      <c r="R2" s="197" t="s">
        <v>12</v>
      </c>
      <c r="S2" s="193" t="s">
        <v>17</v>
      </c>
      <c r="T2" s="383" t="s">
        <v>471</v>
      </c>
      <c r="U2" s="375" t="s">
        <v>13</v>
      </c>
      <c r="V2" s="415" t="s">
        <v>478</v>
      </c>
    </row>
    <row r="3" spans="1:22" ht="16.5" customHeight="1" thickBot="1" x14ac:dyDescent="0.3">
      <c r="A3" s="401"/>
      <c r="B3" s="414"/>
      <c r="C3" s="414"/>
      <c r="D3" s="157" t="s">
        <v>363</v>
      </c>
      <c r="E3" s="158"/>
      <c r="F3" s="153"/>
      <c r="G3" s="155"/>
      <c r="H3" s="78" t="s">
        <v>7</v>
      </c>
      <c r="I3" s="79"/>
      <c r="J3" s="79"/>
      <c r="K3" s="79"/>
      <c r="L3" s="168"/>
      <c r="M3" s="79"/>
      <c r="N3" s="79"/>
      <c r="O3" s="79"/>
      <c r="P3" s="79"/>
      <c r="Q3" s="79"/>
      <c r="R3" s="168"/>
      <c r="S3" s="79"/>
      <c r="T3" s="365"/>
      <c r="U3" s="416"/>
      <c r="V3" s="420"/>
    </row>
    <row r="4" spans="1:22" ht="27" customHeight="1" thickBot="1" x14ac:dyDescent="0.35">
      <c r="B4" s="437"/>
      <c r="D4" s="515">
        <v>2077</v>
      </c>
      <c r="E4" s="514" t="s">
        <v>491</v>
      </c>
      <c r="F4" s="514" t="s">
        <v>492</v>
      </c>
      <c r="G4" s="514" t="s">
        <v>493</v>
      </c>
      <c r="H4" s="82">
        <v>8</v>
      </c>
      <c r="I4" s="80">
        <v>103.7</v>
      </c>
      <c r="J4" s="80"/>
      <c r="K4" s="83"/>
      <c r="L4" s="196">
        <v>5</v>
      </c>
      <c r="M4" s="81">
        <v>1</v>
      </c>
      <c r="N4" s="87">
        <v>4</v>
      </c>
      <c r="O4" s="87">
        <v>49.17</v>
      </c>
      <c r="P4" s="87">
        <v>8</v>
      </c>
      <c r="Q4" s="88">
        <v>76.150000000000006</v>
      </c>
      <c r="R4" s="198">
        <v>4</v>
      </c>
      <c r="S4" s="379">
        <v>2</v>
      </c>
      <c r="T4" s="373">
        <v>3</v>
      </c>
      <c r="U4" s="417">
        <v>5</v>
      </c>
      <c r="V4" s="160"/>
    </row>
    <row r="5" spans="1:22" ht="27" customHeight="1" thickBot="1" x14ac:dyDescent="0.35">
      <c r="B5" s="437"/>
      <c r="D5" s="515">
        <v>7945</v>
      </c>
      <c r="E5" s="514" t="s">
        <v>494</v>
      </c>
      <c r="F5" s="514" t="s">
        <v>495</v>
      </c>
      <c r="G5" s="514" t="s">
        <v>496</v>
      </c>
      <c r="H5" s="24">
        <v>0</v>
      </c>
      <c r="I5" s="11">
        <v>73.05</v>
      </c>
      <c r="J5" s="11">
        <v>0</v>
      </c>
      <c r="K5" s="84">
        <v>60.21</v>
      </c>
      <c r="L5" s="129">
        <v>2</v>
      </c>
      <c r="M5" s="81">
        <v>4</v>
      </c>
      <c r="N5" s="9" t="s">
        <v>572</v>
      </c>
      <c r="O5" s="9"/>
      <c r="P5" s="9"/>
      <c r="Q5" s="75"/>
      <c r="R5" s="127" t="s">
        <v>572</v>
      </c>
      <c r="S5" s="379">
        <v>0</v>
      </c>
      <c r="T5" s="373">
        <v>4</v>
      </c>
      <c r="U5" s="418">
        <v>4</v>
      </c>
      <c r="V5" s="160"/>
    </row>
    <row r="6" spans="1:22" ht="27" customHeight="1" thickBot="1" x14ac:dyDescent="0.35">
      <c r="B6" s="29"/>
      <c r="C6" s="29"/>
      <c r="D6" s="515">
        <v>7347</v>
      </c>
      <c r="E6" s="514" t="s">
        <v>497</v>
      </c>
      <c r="F6" s="514" t="s">
        <v>498</v>
      </c>
      <c r="G6" s="514" t="s">
        <v>499</v>
      </c>
      <c r="H6" s="24">
        <v>0</v>
      </c>
      <c r="I6" s="11">
        <v>69.010000000000005</v>
      </c>
      <c r="J6" s="11">
        <v>0</v>
      </c>
      <c r="K6" s="84">
        <v>61.88</v>
      </c>
      <c r="L6" s="129">
        <v>3</v>
      </c>
      <c r="M6" s="81">
        <v>3</v>
      </c>
      <c r="N6" s="9">
        <v>0</v>
      </c>
      <c r="O6" s="9">
        <v>39.18</v>
      </c>
      <c r="P6" s="9">
        <v>0</v>
      </c>
      <c r="Q6" s="75">
        <v>42.78</v>
      </c>
      <c r="R6" s="127">
        <v>1</v>
      </c>
      <c r="S6" s="379">
        <v>5</v>
      </c>
      <c r="T6" s="373">
        <v>8</v>
      </c>
      <c r="U6" s="418">
        <v>2</v>
      </c>
      <c r="V6" s="160"/>
    </row>
    <row r="7" spans="1:22" s="437" customFormat="1" ht="27" customHeight="1" thickBot="1" x14ac:dyDescent="0.35">
      <c r="D7" s="515">
        <v>7190</v>
      </c>
      <c r="E7" s="514" t="s">
        <v>500</v>
      </c>
      <c r="F7" s="514" t="s">
        <v>501</v>
      </c>
      <c r="G7" s="514" t="s">
        <v>502</v>
      </c>
      <c r="H7" s="24">
        <v>0</v>
      </c>
      <c r="I7" s="11">
        <v>76.11</v>
      </c>
      <c r="J7" s="11">
        <v>0</v>
      </c>
      <c r="K7" s="84">
        <v>59.68</v>
      </c>
      <c r="L7" s="129">
        <v>1</v>
      </c>
      <c r="M7" s="81">
        <v>5</v>
      </c>
      <c r="N7" s="9">
        <v>0</v>
      </c>
      <c r="O7" s="9">
        <v>45.59</v>
      </c>
      <c r="P7" s="9">
        <v>0</v>
      </c>
      <c r="Q7" s="75">
        <v>49.68</v>
      </c>
      <c r="R7" s="127">
        <v>3</v>
      </c>
      <c r="S7" s="379">
        <v>3</v>
      </c>
      <c r="T7" s="373">
        <v>8</v>
      </c>
      <c r="U7" s="418">
        <v>1</v>
      </c>
      <c r="V7" s="419"/>
    </row>
    <row r="8" spans="1:22" s="437" customFormat="1" ht="27" customHeight="1" thickBot="1" x14ac:dyDescent="0.35">
      <c r="D8" s="515">
        <v>7334</v>
      </c>
      <c r="E8" s="514" t="s">
        <v>573</v>
      </c>
      <c r="F8" s="513"/>
      <c r="G8" s="514" t="s">
        <v>496</v>
      </c>
      <c r="H8" s="24">
        <v>4</v>
      </c>
      <c r="I8" s="11">
        <v>93.07</v>
      </c>
      <c r="J8" s="11"/>
      <c r="K8" s="84"/>
      <c r="L8" s="129">
        <v>4</v>
      </c>
      <c r="M8" s="81">
        <v>2</v>
      </c>
      <c r="N8" s="9">
        <v>0</v>
      </c>
      <c r="O8" s="9">
        <v>45.05</v>
      </c>
      <c r="P8" s="9">
        <v>0</v>
      </c>
      <c r="Q8" s="75">
        <v>47.5</v>
      </c>
      <c r="R8" s="127">
        <v>2</v>
      </c>
      <c r="S8" s="379">
        <v>4</v>
      </c>
      <c r="T8" s="373">
        <v>6</v>
      </c>
      <c r="U8" s="418">
        <v>3</v>
      </c>
      <c r="V8" s="419"/>
    </row>
    <row r="9" spans="1:22" s="437" customFormat="1" ht="27" customHeight="1" x14ac:dyDescent="0.3">
      <c r="H9" s="24"/>
      <c r="I9" s="11"/>
      <c r="J9" s="11"/>
      <c r="K9" s="84"/>
      <c r="L9" s="129"/>
      <c r="M9" s="81"/>
      <c r="N9" s="9"/>
      <c r="O9" s="9"/>
      <c r="P9" s="9"/>
      <c r="Q9" s="75"/>
      <c r="R9" s="127"/>
      <c r="S9" s="379"/>
      <c r="T9" s="373"/>
      <c r="U9" s="418"/>
      <c r="V9" s="419"/>
    </row>
    <row r="12" spans="1:22" ht="8.25" customHeight="1" x14ac:dyDescent="0.25"/>
    <row r="13" spans="1:22" hidden="1" x14ac:dyDescent="0.25"/>
    <row r="14" spans="1:22" hidden="1" x14ac:dyDescent="0.25"/>
    <row r="15" spans="1:22" hidden="1" x14ac:dyDescent="0.25"/>
  </sheetData>
  <sortState ref="T14:T19">
    <sortCondition descending="1" ref="T14"/>
  </sortState>
  <mergeCells count="4">
    <mergeCell ref="T1:U1"/>
    <mergeCell ref="D2:G2"/>
    <mergeCell ref="H1:M1"/>
    <mergeCell ref="N1:S1"/>
  </mergeCells>
  <pageMargins left="0.25" right="0.25" top="0.75" bottom="0.75" header="0.3" footer="0.3"/>
  <pageSetup paperSize="9" scale="61" orientation="landscape" horizontalDpi="4294967293" r:id="rId1"/>
  <headerFooter>
    <oddHeader xml:space="preserve">&amp;LSTATE SJ 2013 MARYBOROUGH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0"/>
  <sheetViews>
    <sheetView zoomScale="59" zoomScaleNormal="59" workbookViewId="0">
      <selection activeCell="T7" sqref="T7"/>
    </sheetView>
  </sheetViews>
  <sheetFormatPr defaultRowHeight="15" x14ac:dyDescent="0.25"/>
  <cols>
    <col min="1" max="1" width="1.140625" style="356" customWidth="1"/>
    <col min="3" max="3" width="9.140625" style="356"/>
    <col min="4" max="4" width="20.7109375" customWidth="1"/>
    <col min="5" max="5" width="24.140625" customWidth="1"/>
    <col min="6" max="6" width="41" customWidth="1"/>
    <col min="7" max="7" width="9.5703125" customWidth="1"/>
    <col min="19" max="19" width="13.85546875" customWidth="1"/>
    <col min="20" max="20" width="12.7109375" customWidth="1"/>
  </cols>
  <sheetData>
    <row r="1" spans="1:21" ht="19.5" thickBot="1" x14ac:dyDescent="0.35">
      <c r="B1" s="156"/>
      <c r="C1" s="156"/>
      <c r="D1" s="542" t="s">
        <v>391</v>
      </c>
      <c r="E1" s="542"/>
      <c r="F1" s="543"/>
      <c r="G1" s="537" t="s">
        <v>374</v>
      </c>
      <c r="H1" s="538"/>
      <c r="I1" s="538"/>
      <c r="J1" s="538"/>
      <c r="K1" s="538"/>
      <c r="L1" s="547"/>
      <c r="M1" s="539" t="s">
        <v>474</v>
      </c>
      <c r="N1" s="540"/>
      <c r="O1" s="540"/>
      <c r="P1" s="540"/>
      <c r="Q1" s="540"/>
      <c r="R1" s="546"/>
      <c r="S1" s="534" t="s">
        <v>473</v>
      </c>
      <c r="T1" s="541"/>
      <c r="U1" s="338"/>
    </row>
    <row r="2" spans="1:21" ht="38.25" customHeight="1" thickBot="1" x14ac:dyDescent="0.3">
      <c r="B2" s="400"/>
      <c r="C2" s="139"/>
      <c r="D2" s="544"/>
      <c r="E2" s="544"/>
      <c r="F2" s="545"/>
      <c r="G2" s="187" t="s">
        <v>10</v>
      </c>
      <c r="H2" s="188" t="s">
        <v>22</v>
      </c>
      <c r="I2" s="188" t="s">
        <v>11</v>
      </c>
      <c r="J2" s="189" t="s">
        <v>23</v>
      </c>
      <c r="K2" s="195" t="s">
        <v>12</v>
      </c>
      <c r="L2" s="190" t="s">
        <v>17</v>
      </c>
      <c r="M2" s="191" t="s">
        <v>10</v>
      </c>
      <c r="N2" s="191" t="s">
        <v>22</v>
      </c>
      <c r="O2" s="191" t="s">
        <v>11</v>
      </c>
      <c r="P2" s="192" t="s">
        <v>23</v>
      </c>
      <c r="Q2" s="197" t="s">
        <v>12</v>
      </c>
      <c r="R2" s="193" t="s">
        <v>17</v>
      </c>
      <c r="S2" s="378" t="s">
        <v>471</v>
      </c>
      <c r="T2" s="375" t="s">
        <v>13</v>
      </c>
      <c r="U2" s="194" t="s">
        <v>381</v>
      </c>
    </row>
    <row r="3" spans="1:21" ht="16.5" thickBot="1" x14ac:dyDescent="0.3">
      <c r="A3" s="413"/>
      <c r="B3" s="399" t="s">
        <v>472</v>
      </c>
      <c r="C3" s="399"/>
      <c r="D3" s="158"/>
      <c r="E3" s="153"/>
      <c r="F3" s="155"/>
      <c r="G3" s="78" t="s">
        <v>7</v>
      </c>
      <c r="H3" s="354"/>
      <c r="I3" s="354"/>
      <c r="J3" s="354"/>
      <c r="K3" s="168"/>
      <c r="L3" s="354"/>
      <c r="M3" s="354"/>
      <c r="N3" s="354"/>
      <c r="O3" s="354"/>
      <c r="P3" s="354"/>
      <c r="Q3" s="168"/>
      <c r="R3" s="365"/>
      <c r="S3" s="365"/>
      <c r="T3" s="152"/>
      <c r="U3" s="381"/>
    </row>
    <row r="4" spans="1:21" ht="27" customHeight="1" thickBot="1" x14ac:dyDescent="0.35">
      <c r="A4" s="437"/>
      <c r="B4" s="437"/>
      <c r="C4" s="515">
        <v>2058</v>
      </c>
      <c r="D4" s="514" t="s">
        <v>504</v>
      </c>
      <c r="E4" s="514" t="s">
        <v>505</v>
      </c>
      <c r="F4" s="514"/>
      <c r="G4" s="82">
        <v>4</v>
      </c>
      <c r="H4" s="80">
        <v>79.23</v>
      </c>
      <c r="I4" s="80"/>
      <c r="J4" s="83"/>
      <c r="K4" s="196">
        <v>3</v>
      </c>
      <c r="L4" s="81">
        <v>1</v>
      </c>
      <c r="M4" s="87">
        <v>4</v>
      </c>
      <c r="N4" s="87">
        <v>54.85</v>
      </c>
      <c r="O4" s="87">
        <v>4</v>
      </c>
      <c r="P4" s="88">
        <v>41.01</v>
      </c>
      <c r="Q4" s="198">
        <v>3</v>
      </c>
      <c r="R4" s="379">
        <v>1</v>
      </c>
      <c r="S4" s="373">
        <v>2</v>
      </c>
      <c r="T4" s="376">
        <v>3</v>
      </c>
      <c r="U4" s="92"/>
    </row>
    <row r="5" spans="1:21" ht="27" customHeight="1" thickBot="1" x14ac:dyDescent="0.35">
      <c r="A5" s="29"/>
      <c r="B5" s="29"/>
      <c r="C5" s="515">
        <v>7347</v>
      </c>
      <c r="D5" s="514" t="s">
        <v>497</v>
      </c>
      <c r="E5" s="514" t="s">
        <v>506</v>
      </c>
      <c r="F5" s="514"/>
      <c r="G5" s="24">
        <v>0</v>
      </c>
      <c r="H5" s="11">
        <v>66.58</v>
      </c>
      <c r="I5" s="11">
        <v>0</v>
      </c>
      <c r="J5" s="84">
        <v>60.35</v>
      </c>
      <c r="K5" s="129">
        <v>1</v>
      </c>
      <c r="L5" s="81">
        <v>3</v>
      </c>
      <c r="M5" s="9">
        <v>0</v>
      </c>
      <c r="N5" s="9">
        <v>38.4</v>
      </c>
      <c r="O5" s="9">
        <v>0</v>
      </c>
      <c r="P5" s="75">
        <v>40.229999999999997</v>
      </c>
      <c r="Q5" s="127">
        <v>1</v>
      </c>
      <c r="R5" s="379">
        <v>3</v>
      </c>
      <c r="S5" s="373">
        <v>6</v>
      </c>
      <c r="T5" s="377">
        <v>1</v>
      </c>
      <c r="U5" s="93"/>
    </row>
    <row r="6" spans="1:21" ht="24.95" customHeight="1" thickBot="1" x14ac:dyDescent="0.35">
      <c r="B6" s="398">
        <v>3</v>
      </c>
      <c r="C6" s="515">
        <v>7459</v>
      </c>
      <c r="D6" s="514" t="s">
        <v>507</v>
      </c>
      <c r="E6" s="514" t="s">
        <v>508</v>
      </c>
      <c r="F6" s="514" t="s">
        <v>509</v>
      </c>
      <c r="G6" s="24">
        <v>0</v>
      </c>
      <c r="H6" s="11">
        <v>75.72</v>
      </c>
      <c r="I6" s="11">
        <v>0</v>
      </c>
      <c r="J6" s="84">
        <v>62.15</v>
      </c>
      <c r="K6" s="129">
        <v>2</v>
      </c>
      <c r="L6" s="81">
        <v>2</v>
      </c>
      <c r="M6" s="9">
        <v>0</v>
      </c>
      <c r="N6" s="9">
        <v>41.32</v>
      </c>
      <c r="O6" s="9">
        <v>4</v>
      </c>
      <c r="P6" s="438">
        <v>47.02</v>
      </c>
      <c r="Q6" s="127">
        <v>2</v>
      </c>
      <c r="R6" s="379">
        <v>2</v>
      </c>
      <c r="S6" s="373">
        <v>4</v>
      </c>
      <c r="T6" s="377">
        <v>2</v>
      </c>
      <c r="U6" s="93"/>
    </row>
    <row r="7" spans="1:21" ht="24.95" customHeight="1" thickBot="1" x14ac:dyDescent="0.35">
      <c r="B7" s="43">
        <v>4</v>
      </c>
      <c r="C7" s="508"/>
      <c r="D7" s="500"/>
      <c r="E7" s="500"/>
      <c r="F7" s="4"/>
      <c r="G7" s="24"/>
      <c r="H7" s="11"/>
      <c r="I7" s="11"/>
      <c r="J7" s="84"/>
      <c r="K7" s="129"/>
      <c r="L7" s="81">
        <f t="shared" ref="L7:L10" si="0">VLOOKUP(K7,Data,2,FALSE)</f>
        <v>0</v>
      </c>
      <c r="M7" s="9"/>
      <c r="N7" s="9"/>
      <c r="O7" s="9"/>
      <c r="P7" s="75"/>
      <c r="Q7" s="127"/>
      <c r="R7" s="379"/>
      <c r="S7" s="373"/>
      <c r="T7" s="377"/>
      <c r="U7" s="93"/>
    </row>
    <row r="8" spans="1:21" ht="24.95" customHeight="1" thickBot="1" x14ac:dyDescent="0.35">
      <c r="B8" s="43">
        <v>5</v>
      </c>
      <c r="C8" s="508"/>
      <c r="D8" s="500"/>
      <c r="E8" s="500"/>
      <c r="F8" s="4"/>
      <c r="G8" s="24"/>
      <c r="H8" s="11"/>
      <c r="I8" s="11"/>
      <c r="J8" s="84"/>
      <c r="K8" s="129"/>
      <c r="L8" s="81">
        <f t="shared" si="0"/>
        <v>0</v>
      </c>
      <c r="M8" s="9"/>
      <c r="N8" s="9"/>
      <c r="O8" s="9"/>
      <c r="P8" s="75"/>
      <c r="Q8" s="127"/>
      <c r="R8" s="379"/>
      <c r="S8" s="373"/>
      <c r="T8" s="377"/>
      <c r="U8" s="93"/>
    </row>
    <row r="9" spans="1:21" ht="19.5" thickBot="1" x14ac:dyDescent="0.35">
      <c r="B9" s="43">
        <v>6</v>
      </c>
      <c r="C9" s="508"/>
      <c r="D9" s="500"/>
      <c r="E9" s="500"/>
      <c r="F9" s="4"/>
      <c r="G9" s="24"/>
      <c r="H9" s="11"/>
      <c r="I9" s="11"/>
      <c r="J9" s="84"/>
      <c r="K9" s="129"/>
      <c r="L9" s="81">
        <f t="shared" si="0"/>
        <v>0</v>
      </c>
      <c r="M9" s="9"/>
      <c r="N9" s="9"/>
      <c r="O9" s="9"/>
      <c r="P9" s="75"/>
      <c r="Q9" s="127"/>
      <c r="R9" s="379"/>
      <c r="S9" s="373"/>
      <c r="T9" s="377"/>
      <c r="U9" s="93"/>
    </row>
    <row r="10" spans="1:21" ht="18.75" x14ac:dyDescent="0.3">
      <c r="B10" s="43">
        <v>7</v>
      </c>
      <c r="C10" s="508"/>
      <c r="D10" s="500"/>
      <c r="E10" s="500"/>
      <c r="F10" s="4"/>
      <c r="G10" s="24"/>
      <c r="H10" s="11"/>
      <c r="I10" s="11"/>
      <c r="J10" s="84"/>
      <c r="K10" s="129"/>
      <c r="L10" s="81">
        <f t="shared" si="0"/>
        <v>0</v>
      </c>
      <c r="M10" s="9"/>
      <c r="N10" s="9"/>
      <c r="O10" s="9"/>
      <c r="P10" s="75"/>
      <c r="Q10" s="127"/>
      <c r="R10" s="379"/>
      <c r="S10" s="373"/>
      <c r="T10" s="377"/>
      <c r="U10" s="93"/>
    </row>
    <row r="17" spans="20:20" x14ac:dyDescent="0.25">
      <c r="T17" s="356"/>
    </row>
    <row r="18" spans="20:20" x14ac:dyDescent="0.25">
      <c r="T18" s="356"/>
    </row>
    <row r="19" spans="20:20" x14ac:dyDescent="0.25">
      <c r="T19" s="356"/>
    </row>
    <row r="20" spans="20:20" x14ac:dyDescent="0.25">
      <c r="T20" s="356"/>
    </row>
  </sheetData>
  <sortState ref="S14:S18">
    <sortCondition descending="1" ref="S14"/>
  </sortState>
  <mergeCells count="4">
    <mergeCell ref="S1:T1"/>
    <mergeCell ref="D1:F2"/>
    <mergeCell ref="M1:R1"/>
    <mergeCell ref="G1:L1"/>
  </mergeCells>
  <pageMargins left="0.7" right="0.7" top="0.75" bottom="0.75" header="0.3" footer="0.3"/>
  <pageSetup paperSize="9" scale="54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V10"/>
  <sheetViews>
    <sheetView zoomScale="71" zoomScaleNormal="71" workbookViewId="0">
      <selection activeCell="G8" sqref="G8"/>
    </sheetView>
  </sheetViews>
  <sheetFormatPr defaultRowHeight="15" x14ac:dyDescent="0.25"/>
  <cols>
    <col min="2" max="2" width="9.140625" customWidth="1"/>
    <col min="3" max="3" width="9.140625" style="437" customWidth="1"/>
    <col min="4" max="4" width="9.140625" customWidth="1"/>
    <col min="5" max="5" width="22" style="162" customWidth="1"/>
    <col min="6" max="6" width="23.7109375" style="162" customWidth="1"/>
    <col min="7" max="7" width="41.140625" style="162" customWidth="1"/>
    <col min="8" max="11" width="8" customWidth="1"/>
    <col min="12" max="12" width="8" style="139" customWidth="1"/>
    <col min="13" max="13" width="8" style="356" customWidth="1"/>
    <col min="14" max="17" width="8" customWidth="1"/>
    <col min="18" max="18" width="8" style="139" customWidth="1"/>
    <col min="19" max="20" width="8" style="356" customWidth="1"/>
    <col min="21" max="21" width="8" style="17" customWidth="1"/>
    <col min="22" max="22" width="8" customWidth="1"/>
  </cols>
  <sheetData>
    <row r="1" spans="1:22" ht="23.25" customHeight="1" thickBot="1" x14ac:dyDescent="0.35">
      <c r="B1" s="3"/>
      <c r="C1" s="3"/>
      <c r="D1" s="159"/>
      <c r="E1" s="41"/>
      <c r="F1" s="41"/>
      <c r="G1" s="41"/>
      <c r="H1" s="537" t="s">
        <v>374</v>
      </c>
      <c r="I1" s="538"/>
      <c r="J1" s="538"/>
      <c r="K1" s="538"/>
      <c r="L1" s="538"/>
      <c r="M1" s="547"/>
      <c r="N1" s="539" t="s">
        <v>476</v>
      </c>
      <c r="O1" s="540"/>
      <c r="P1" s="540"/>
      <c r="Q1" s="540"/>
      <c r="R1" s="540"/>
      <c r="S1" s="546"/>
      <c r="T1" s="548" t="s">
        <v>473</v>
      </c>
      <c r="U1" s="549"/>
      <c r="V1" s="103"/>
    </row>
    <row r="2" spans="1:22" s="175" customFormat="1" ht="57" customHeight="1" thickBot="1" x14ac:dyDescent="0.3">
      <c r="B2" s="176" t="s">
        <v>15</v>
      </c>
      <c r="C2" s="176"/>
      <c r="D2" s="536" t="s">
        <v>392</v>
      </c>
      <c r="E2" s="527"/>
      <c r="F2" s="527"/>
      <c r="G2" s="527"/>
      <c r="H2" s="177" t="s">
        <v>10</v>
      </c>
      <c r="I2" s="178" t="s">
        <v>22</v>
      </c>
      <c r="J2" s="178" t="s">
        <v>11</v>
      </c>
      <c r="K2" s="179" t="s">
        <v>23</v>
      </c>
      <c r="L2" s="161" t="s">
        <v>12</v>
      </c>
      <c r="M2" s="184" t="s">
        <v>17</v>
      </c>
      <c r="N2" s="181" t="s">
        <v>10</v>
      </c>
      <c r="O2" s="181" t="s">
        <v>22</v>
      </c>
      <c r="P2" s="181" t="s">
        <v>11</v>
      </c>
      <c r="Q2" s="182" t="s">
        <v>23</v>
      </c>
      <c r="R2" s="163" t="s">
        <v>12</v>
      </c>
      <c r="S2" s="185" t="s">
        <v>17</v>
      </c>
      <c r="T2" s="370" t="s">
        <v>471</v>
      </c>
      <c r="U2" s="367" t="s">
        <v>13</v>
      </c>
      <c r="V2" s="186" t="s">
        <v>379</v>
      </c>
    </row>
    <row r="3" spans="1:22" ht="16.5" customHeight="1" thickBot="1" x14ac:dyDescent="0.3">
      <c r="A3" s="401"/>
      <c r="B3" s="402"/>
      <c r="C3" s="402"/>
      <c r="D3" s="71" t="s">
        <v>366</v>
      </c>
      <c r="E3" s="458"/>
      <c r="F3" s="458"/>
      <c r="G3" s="459"/>
      <c r="H3" s="78" t="s">
        <v>5</v>
      </c>
      <c r="I3" s="442"/>
      <c r="J3" s="442"/>
      <c r="K3" s="442"/>
      <c r="L3" s="167"/>
      <c r="M3" s="442"/>
      <c r="N3" s="442"/>
      <c r="O3" s="442"/>
      <c r="P3" s="442"/>
      <c r="Q3" s="442"/>
      <c r="R3" s="167"/>
      <c r="S3" s="442"/>
      <c r="T3" s="442"/>
      <c r="U3" s="152"/>
      <c r="V3" s="422"/>
    </row>
    <row r="4" spans="1:22" ht="26.45" customHeight="1" x14ac:dyDescent="0.3">
      <c r="A4">
        <v>1</v>
      </c>
      <c r="B4" s="437"/>
      <c r="D4" s="515">
        <v>7603</v>
      </c>
      <c r="E4" s="514" t="s">
        <v>389</v>
      </c>
      <c r="F4" s="514" t="s">
        <v>510</v>
      </c>
      <c r="G4" s="514" t="s">
        <v>511</v>
      </c>
      <c r="H4" s="82">
        <v>4</v>
      </c>
      <c r="I4" s="82">
        <v>69.92</v>
      </c>
      <c r="J4" s="82"/>
      <c r="K4" s="82"/>
      <c r="L4" s="460">
        <v>2</v>
      </c>
      <c r="M4" s="82">
        <v>1</v>
      </c>
      <c r="N4" s="278">
        <v>0</v>
      </c>
      <c r="O4" s="278">
        <v>36.17</v>
      </c>
      <c r="P4" s="278">
        <v>0</v>
      </c>
      <c r="Q4" s="278">
        <v>40.58</v>
      </c>
      <c r="R4" s="461">
        <v>1</v>
      </c>
      <c r="S4" s="278">
        <v>2</v>
      </c>
      <c r="T4" s="462">
        <v>3</v>
      </c>
      <c r="U4" s="463">
        <v>2</v>
      </c>
      <c r="V4" s="464"/>
    </row>
    <row r="5" spans="1:22" ht="26.45" customHeight="1" x14ac:dyDescent="0.3">
      <c r="A5">
        <v>2</v>
      </c>
      <c r="B5" s="437"/>
      <c r="D5" s="515">
        <v>2203</v>
      </c>
      <c r="E5" s="514" t="s">
        <v>512</v>
      </c>
      <c r="F5" s="514" t="s">
        <v>513</v>
      </c>
      <c r="G5" s="514" t="s">
        <v>511</v>
      </c>
      <c r="H5" s="24">
        <v>0</v>
      </c>
      <c r="I5" s="24">
        <v>67.5</v>
      </c>
      <c r="J5" s="24"/>
      <c r="K5" s="24"/>
      <c r="L5" s="165">
        <v>1</v>
      </c>
      <c r="M5" s="24">
        <v>2</v>
      </c>
      <c r="N5" s="104">
        <v>0</v>
      </c>
      <c r="O5" s="104">
        <v>37.630000000000003</v>
      </c>
      <c r="P5" s="104">
        <v>4</v>
      </c>
      <c r="Q5" s="104">
        <v>42.62</v>
      </c>
      <c r="R5" s="164">
        <v>2</v>
      </c>
      <c r="S5" s="104">
        <v>1</v>
      </c>
      <c r="T5" s="371">
        <v>3</v>
      </c>
      <c r="U5" s="368">
        <v>1</v>
      </c>
      <c r="V5" s="108"/>
    </row>
    <row r="6" spans="1:22" ht="26.45" customHeight="1" x14ac:dyDescent="0.3">
      <c r="A6">
        <v>3</v>
      </c>
      <c r="B6" s="437"/>
      <c r="D6" s="437"/>
      <c r="E6" s="437"/>
      <c r="F6" s="437"/>
      <c r="G6" s="437"/>
      <c r="H6" s="24"/>
      <c r="I6" s="24"/>
      <c r="J6" s="24"/>
      <c r="K6" s="24"/>
      <c r="L6" s="165"/>
      <c r="M6" s="24">
        <f t="shared" ref="M6:M9" si="0">VLOOKUP(L6,Data,2,FALSE)</f>
        <v>0</v>
      </c>
      <c r="N6" s="104"/>
      <c r="O6" s="104"/>
      <c r="P6" s="104"/>
      <c r="Q6" s="104"/>
      <c r="R6" s="164"/>
      <c r="S6" s="104">
        <f t="shared" ref="S6:S9" si="1">VLOOKUP(R6,Data,2,FALSE)</f>
        <v>0</v>
      </c>
      <c r="T6" s="371"/>
      <c r="U6" s="368"/>
      <c r="V6" s="108"/>
    </row>
    <row r="7" spans="1:22" ht="26.45" customHeight="1" x14ac:dyDescent="0.3">
      <c r="A7">
        <v>4</v>
      </c>
      <c r="B7" s="437"/>
      <c r="D7" s="437"/>
      <c r="E7" s="437"/>
      <c r="F7" s="437"/>
      <c r="G7" s="437"/>
      <c r="H7" s="24"/>
      <c r="I7" s="24"/>
      <c r="J7" s="24"/>
      <c r="K7" s="24"/>
      <c r="L7" s="165"/>
      <c r="M7" s="24">
        <f t="shared" si="0"/>
        <v>0</v>
      </c>
      <c r="N7" s="104"/>
      <c r="O7" s="104"/>
      <c r="P7" s="104"/>
      <c r="Q7" s="104"/>
      <c r="R7" s="164"/>
      <c r="S7" s="104">
        <f t="shared" si="1"/>
        <v>0</v>
      </c>
      <c r="T7" s="371"/>
      <c r="U7" s="368"/>
      <c r="V7" s="108"/>
    </row>
    <row r="8" spans="1:22" ht="26.45" customHeight="1" x14ac:dyDescent="0.3">
      <c r="A8">
        <v>5</v>
      </c>
      <c r="B8" s="437"/>
      <c r="D8" s="437"/>
      <c r="E8" s="437"/>
      <c r="F8" s="437"/>
      <c r="G8" s="437"/>
      <c r="H8" s="24"/>
      <c r="I8" s="24"/>
      <c r="J8" s="24"/>
      <c r="K8" s="24"/>
      <c r="L8" s="165"/>
      <c r="M8" s="24">
        <f t="shared" si="0"/>
        <v>0</v>
      </c>
      <c r="N8" s="104"/>
      <c r="O8" s="104"/>
      <c r="P8" s="104"/>
      <c r="Q8" s="104"/>
      <c r="R8" s="164"/>
      <c r="S8" s="104">
        <f t="shared" si="1"/>
        <v>0</v>
      </c>
      <c r="T8" s="371"/>
      <c r="U8" s="368"/>
      <c r="V8" s="108"/>
    </row>
    <row r="9" spans="1:22" ht="26.45" customHeight="1" x14ac:dyDescent="0.3">
      <c r="A9">
        <v>6</v>
      </c>
      <c r="B9" s="437"/>
      <c r="D9" s="437"/>
      <c r="E9" s="437"/>
      <c r="F9" s="437"/>
      <c r="G9" s="437"/>
      <c r="H9" s="24"/>
      <c r="I9" s="24"/>
      <c r="J9" s="24"/>
      <c r="K9" s="24"/>
      <c r="L9" s="165"/>
      <c r="M9" s="24">
        <f t="shared" si="0"/>
        <v>0</v>
      </c>
      <c r="N9" s="104"/>
      <c r="O9" s="104"/>
      <c r="P9" s="104"/>
      <c r="Q9" s="104"/>
      <c r="R9" s="164"/>
      <c r="S9" s="104">
        <f t="shared" si="1"/>
        <v>0</v>
      </c>
      <c r="T9" s="371"/>
      <c r="U9" s="368"/>
      <c r="V9" s="108"/>
    </row>
    <row r="10" spans="1:22" x14ac:dyDescent="0.25">
      <c r="D10" s="138" t="s">
        <v>380</v>
      </c>
      <c r="F10" s="162" t="s">
        <v>576</v>
      </c>
    </row>
  </sheetData>
  <mergeCells count="4">
    <mergeCell ref="T1:U1"/>
    <mergeCell ref="D2:G2"/>
    <mergeCell ref="N1:S1"/>
    <mergeCell ref="H1:M1"/>
  </mergeCells>
  <pageMargins left="0.25" right="0.25" top="0.75" bottom="0.75" header="0.3" footer="0.3"/>
  <pageSetup paperSize="9" scale="60" fitToHeight="0" orientation="landscape" horizontalDpi="4294967293" r:id="rId1"/>
  <headerFooter>
    <oddHeader xml:space="preserve">&amp;LSTATE SJ 2013 MARYBOROUGH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U11"/>
  <sheetViews>
    <sheetView topLeftCell="C2" zoomScale="80" zoomScaleNormal="80" workbookViewId="0">
      <selection activeCell="K6" sqref="K6"/>
    </sheetView>
  </sheetViews>
  <sheetFormatPr defaultRowHeight="15" x14ac:dyDescent="0.25"/>
  <cols>
    <col min="1" max="1" width="4" customWidth="1"/>
    <col min="2" max="2" width="6.42578125" customWidth="1"/>
    <col min="3" max="3" width="8.42578125" customWidth="1"/>
    <col min="4" max="4" width="15.140625" customWidth="1"/>
    <col min="5" max="5" width="24.85546875" customWidth="1"/>
    <col min="6" max="6" width="36.7109375" customWidth="1"/>
    <col min="7" max="10" width="8" customWidth="1"/>
    <col min="11" max="11" width="8" style="162" customWidth="1"/>
    <col min="12" max="12" width="8.28515625" style="356" customWidth="1"/>
    <col min="13" max="16" width="8" customWidth="1"/>
    <col min="17" max="17" width="8" style="162" customWidth="1"/>
    <col min="18" max="18" width="9" style="356" customWidth="1"/>
    <col min="19" max="19" width="8.42578125" style="356" customWidth="1"/>
    <col min="20" max="20" width="8" style="162" customWidth="1"/>
    <col min="21" max="21" width="8" customWidth="1"/>
  </cols>
  <sheetData>
    <row r="1" spans="1:21" ht="23.25" hidden="1" customHeight="1" x14ac:dyDescent="0.35">
      <c r="C1" s="72"/>
      <c r="D1" s="72"/>
      <c r="E1" s="72"/>
      <c r="F1" s="68"/>
      <c r="G1" s="537" t="s">
        <v>374</v>
      </c>
      <c r="H1" s="538"/>
      <c r="I1" s="538"/>
      <c r="J1" s="538"/>
      <c r="K1" s="538"/>
      <c r="L1" s="547"/>
      <c r="M1" s="539" t="s">
        <v>44</v>
      </c>
      <c r="N1" s="540"/>
      <c r="O1" s="540"/>
      <c r="P1" s="540"/>
      <c r="Q1" s="540"/>
      <c r="R1" s="546"/>
      <c r="S1" s="550" t="s">
        <v>473</v>
      </c>
      <c r="T1" s="550"/>
      <c r="U1" s="338"/>
    </row>
    <row r="2" spans="1:21" s="175" customFormat="1" ht="66.75" customHeight="1" thickBot="1" x14ac:dyDescent="0.3">
      <c r="B2" s="176" t="s">
        <v>15</v>
      </c>
      <c r="C2" s="536" t="s">
        <v>393</v>
      </c>
      <c r="D2" s="536"/>
      <c r="E2" s="536"/>
      <c r="F2" s="536"/>
      <c r="G2" s="177" t="s">
        <v>10</v>
      </c>
      <c r="H2" s="178" t="s">
        <v>22</v>
      </c>
      <c r="I2" s="178" t="s">
        <v>11</v>
      </c>
      <c r="J2" s="179" t="s">
        <v>23</v>
      </c>
      <c r="K2" s="161" t="s">
        <v>12</v>
      </c>
      <c r="L2" s="239" t="s">
        <v>17</v>
      </c>
      <c r="M2" s="180" t="s">
        <v>10</v>
      </c>
      <c r="N2" s="181" t="s">
        <v>22</v>
      </c>
      <c r="O2" s="181" t="s">
        <v>11</v>
      </c>
      <c r="P2" s="182" t="s">
        <v>23</v>
      </c>
      <c r="Q2" s="163" t="s">
        <v>12</v>
      </c>
      <c r="R2" s="183" t="s">
        <v>17</v>
      </c>
      <c r="S2" s="383" t="s">
        <v>471</v>
      </c>
      <c r="T2" s="386" t="s">
        <v>13</v>
      </c>
      <c r="U2" s="391" t="s">
        <v>379</v>
      </c>
    </row>
    <row r="3" spans="1:21" ht="16.5" customHeight="1" thickBot="1" x14ac:dyDescent="0.3">
      <c r="A3" s="401"/>
      <c r="B3" s="402"/>
      <c r="C3" s="70" t="s">
        <v>364</v>
      </c>
      <c r="D3" s="32"/>
      <c r="E3" s="141"/>
      <c r="F3" s="209"/>
      <c r="G3" s="112" t="s">
        <v>370</v>
      </c>
      <c r="H3" s="111"/>
      <c r="I3" s="111"/>
      <c r="J3" s="111"/>
      <c r="K3" s="167"/>
      <c r="L3" s="111"/>
      <c r="M3" s="110"/>
      <c r="N3" s="111"/>
      <c r="O3" s="111"/>
      <c r="P3" s="111"/>
      <c r="Q3" s="167"/>
      <c r="R3" s="111"/>
      <c r="S3" s="111"/>
      <c r="T3" s="167"/>
      <c r="U3" s="384"/>
    </row>
    <row r="4" spans="1:21" ht="26.45" customHeight="1" x14ac:dyDescent="0.25">
      <c r="A4">
        <v>1</v>
      </c>
      <c r="B4" t="s">
        <v>360</v>
      </c>
      <c r="C4" s="516">
        <v>7828</v>
      </c>
      <c r="D4" s="514" t="s">
        <v>524</v>
      </c>
      <c r="E4" s="514" t="s">
        <v>525</v>
      </c>
      <c r="F4" s="514" t="s">
        <v>526</v>
      </c>
      <c r="G4" s="24">
        <v>0</v>
      </c>
      <c r="H4" s="11">
        <v>60.75</v>
      </c>
      <c r="I4" s="11">
        <v>24</v>
      </c>
      <c r="J4" s="84">
        <v>79.849999999999994</v>
      </c>
      <c r="K4" s="171">
        <v>2</v>
      </c>
      <c r="L4" s="73">
        <v>1</v>
      </c>
      <c r="M4" s="104">
        <v>4</v>
      </c>
      <c r="N4" s="9">
        <v>41.9</v>
      </c>
      <c r="O4" s="9">
        <v>4</v>
      </c>
      <c r="P4" s="75">
        <v>37.96</v>
      </c>
      <c r="Q4" s="169">
        <v>2</v>
      </c>
      <c r="R4" s="76">
        <v>1</v>
      </c>
      <c r="S4" s="387"/>
      <c r="T4" s="388">
        <v>2</v>
      </c>
      <c r="U4" s="108"/>
    </row>
    <row r="5" spans="1:21" ht="26.45" customHeight="1" x14ac:dyDescent="0.25">
      <c r="A5">
        <v>2</v>
      </c>
      <c r="B5" t="s">
        <v>360</v>
      </c>
      <c r="C5" s="483">
        <v>2020</v>
      </c>
      <c r="D5" s="482" t="s">
        <v>574</v>
      </c>
      <c r="E5" s="4" t="s">
        <v>535</v>
      </c>
      <c r="F5" s="484"/>
      <c r="G5" s="24">
        <v>0</v>
      </c>
      <c r="H5" s="11">
        <v>67.75</v>
      </c>
      <c r="I5" s="11">
        <v>0</v>
      </c>
      <c r="J5" s="84">
        <v>80.099999999999994</v>
      </c>
      <c r="K5" s="171">
        <v>1</v>
      </c>
      <c r="L5" s="73">
        <v>2</v>
      </c>
      <c r="M5" s="104">
        <v>0</v>
      </c>
      <c r="N5" s="9">
        <v>43.07</v>
      </c>
      <c r="O5" s="9">
        <v>0</v>
      </c>
      <c r="P5" s="75">
        <v>42.31</v>
      </c>
      <c r="Q5" s="169">
        <v>1</v>
      </c>
      <c r="R5" s="76">
        <v>2</v>
      </c>
      <c r="S5" s="387"/>
      <c r="T5" s="388">
        <v>1</v>
      </c>
      <c r="U5" s="108"/>
    </row>
    <row r="6" spans="1:21" ht="26.45" customHeight="1" x14ac:dyDescent="0.25">
      <c r="A6">
        <v>3</v>
      </c>
      <c r="B6" t="s">
        <v>360</v>
      </c>
      <c r="C6" s="483"/>
      <c r="D6" s="482"/>
      <c r="E6" s="4"/>
      <c r="F6" s="498"/>
      <c r="G6" s="24"/>
      <c r="H6" s="11"/>
      <c r="I6" s="11"/>
      <c r="J6" s="84"/>
      <c r="K6" s="171"/>
      <c r="L6" s="73"/>
      <c r="M6" s="104"/>
      <c r="N6" s="9"/>
      <c r="O6" s="9"/>
      <c r="P6" s="75"/>
      <c r="Q6" s="169"/>
      <c r="R6" s="76"/>
      <c r="S6" s="387"/>
      <c r="T6" s="388"/>
      <c r="U6" s="108"/>
    </row>
    <row r="7" spans="1:21" ht="26.45" customHeight="1" x14ac:dyDescent="0.25">
      <c r="A7">
        <v>4</v>
      </c>
      <c r="B7" t="s">
        <v>360</v>
      </c>
      <c r="C7" s="436"/>
      <c r="D7" s="469"/>
      <c r="E7" s="470"/>
      <c r="F7" s="468"/>
      <c r="G7" s="24"/>
      <c r="H7" s="11"/>
      <c r="I7" s="11"/>
      <c r="J7" s="84"/>
      <c r="K7" s="171"/>
      <c r="L7" s="73"/>
      <c r="M7" s="104"/>
      <c r="N7" s="9"/>
      <c r="O7" s="9"/>
      <c r="P7" s="75"/>
      <c r="Q7" s="169"/>
      <c r="R7" s="76"/>
      <c r="S7" s="387"/>
      <c r="T7" s="388"/>
      <c r="U7" s="108"/>
    </row>
    <row r="8" spans="1:21" ht="26.45" customHeight="1" x14ac:dyDescent="0.25">
      <c r="A8">
        <v>5</v>
      </c>
      <c r="B8" t="s">
        <v>360</v>
      </c>
      <c r="C8" s="466"/>
      <c r="D8" s="471"/>
      <c r="E8" s="207"/>
      <c r="F8" s="210"/>
      <c r="G8" s="24"/>
      <c r="H8" s="11"/>
      <c r="I8" s="11"/>
      <c r="J8" s="84"/>
      <c r="K8" s="171"/>
      <c r="L8" s="73">
        <f t="shared" ref="L8:L10" si="0">VLOOKUP(K8,Data,2,FALSE)</f>
        <v>0</v>
      </c>
      <c r="M8" s="104"/>
      <c r="N8" s="9"/>
      <c r="O8" s="9"/>
      <c r="P8" s="75"/>
      <c r="Q8" s="169"/>
      <c r="R8" s="76">
        <f t="shared" ref="R8:R10" si="1">VLOOKUP(Q8,Data,2,FALSE)</f>
        <v>0</v>
      </c>
      <c r="S8" s="387" t="e">
        <f>L8+R8+#REF!</f>
        <v>#REF!</v>
      </c>
      <c r="T8" s="388"/>
      <c r="U8" s="108"/>
    </row>
    <row r="9" spans="1:21" ht="26.45" customHeight="1" x14ac:dyDescent="0.25">
      <c r="A9">
        <v>6</v>
      </c>
      <c r="B9" t="s">
        <v>360</v>
      </c>
      <c r="C9" s="466"/>
      <c r="D9" s="471"/>
      <c r="E9" s="207"/>
      <c r="F9" s="210"/>
      <c r="G9" s="24"/>
      <c r="H9" s="11"/>
      <c r="I9" s="11"/>
      <c r="J9" s="84"/>
      <c r="K9" s="171"/>
      <c r="L9" s="73">
        <f t="shared" si="0"/>
        <v>0</v>
      </c>
      <c r="M9" s="104"/>
      <c r="N9" s="9"/>
      <c r="O9" s="9"/>
      <c r="P9" s="75"/>
      <c r="Q9" s="169"/>
      <c r="R9" s="76">
        <f t="shared" si="1"/>
        <v>0</v>
      </c>
      <c r="S9" s="387" t="e">
        <f>L9+R9+#REF!</f>
        <v>#REF!</v>
      </c>
      <c r="T9" s="388"/>
      <c r="U9" s="108"/>
    </row>
    <row r="10" spans="1:21" ht="26.45" customHeight="1" thickBot="1" x14ac:dyDescent="0.3">
      <c r="A10">
        <v>7</v>
      </c>
      <c r="B10" t="s">
        <v>360</v>
      </c>
      <c r="C10" s="467"/>
      <c r="D10" s="472"/>
      <c r="E10" s="208"/>
      <c r="F10" s="211"/>
      <c r="G10" s="48"/>
      <c r="H10" s="49"/>
      <c r="I10" s="49"/>
      <c r="J10" s="85"/>
      <c r="K10" s="172"/>
      <c r="L10" s="454">
        <f t="shared" si="0"/>
        <v>0</v>
      </c>
      <c r="M10" s="105"/>
      <c r="N10" s="50"/>
      <c r="O10" s="50"/>
      <c r="P10" s="89"/>
      <c r="Q10" s="170"/>
      <c r="R10" s="465">
        <f t="shared" si="1"/>
        <v>0</v>
      </c>
      <c r="S10" s="389" t="e">
        <f>L10+R10+#REF!</f>
        <v>#REF!</v>
      </c>
      <c r="T10" s="390"/>
      <c r="U10" s="109"/>
    </row>
    <row r="11" spans="1:21" x14ac:dyDescent="0.25">
      <c r="C11" s="138" t="s">
        <v>380</v>
      </c>
    </row>
  </sheetData>
  <mergeCells count="4">
    <mergeCell ref="S1:T1"/>
    <mergeCell ref="C2:F2"/>
    <mergeCell ref="G1:L1"/>
    <mergeCell ref="M1:R1"/>
  </mergeCells>
  <pageMargins left="0.25" right="0.25" top="0.75" bottom="0.75" header="0.3" footer="0.3"/>
  <pageSetup paperSize="9" scale="71" fitToHeight="0" orientation="landscape" horizontalDpi="4294967293" r:id="rId1"/>
  <headerFooter>
    <oddHeader xml:space="preserve">&amp;LSTATE SJ 2013 MARYBOROUGH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U12"/>
  <sheetViews>
    <sheetView zoomScale="70" zoomScaleNormal="70" workbookViewId="0">
      <selection activeCell="H4" sqref="H4"/>
    </sheetView>
  </sheetViews>
  <sheetFormatPr defaultRowHeight="15" x14ac:dyDescent="0.25"/>
  <cols>
    <col min="1" max="1" width="9.140625" customWidth="1"/>
    <col min="2" max="2" width="7.42578125" customWidth="1"/>
    <col min="3" max="3" width="8.140625" style="162" customWidth="1"/>
    <col min="4" max="4" width="17.28515625" style="162" customWidth="1"/>
    <col min="5" max="5" width="10.5703125" style="162" customWidth="1"/>
    <col min="6" max="6" width="40.28515625" style="162" customWidth="1"/>
    <col min="7" max="11" width="8" customWidth="1"/>
    <col min="12" max="12" width="9.5703125" style="356" customWidth="1"/>
    <col min="13" max="17" width="8" customWidth="1"/>
    <col min="18" max="18" width="8.5703125" style="356" customWidth="1"/>
    <col min="19" max="19" width="9.42578125" style="356" customWidth="1"/>
    <col min="20" max="20" width="8" style="126" customWidth="1"/>
    <col min="21" max="21" width="8" customWidth="1"/>
  </cols>
  <sheetData>
    <row r="1" spans="1:21" s="100" customFormat="1" ht="33.75" customHeight="1" thickBot="1" x14ac:dyDescent="0.35">
      <c r="C1" s="212"/>
      <c r="D1" s="212"/>
      <c r="E1" s="212"/>
      <c r="F1" s="213"/>
      <c r="G1" s="537" t="s">
        <v>374</v>
      </c>
      <c r="H1" s="538"/>
      <c r="I1" s="538"/>
      <c r="J1" s="538"/>
      <c r="K1" s="538"/>
      <c r="L1" s="554"/>
      <c r="M1" s="555" t="s">
        <v>484</v>
      </c>
      <c r="N1" s="540"/>
      <c r="O1" s="540"/>
      <c r="P1" s="540"/>
      <c r="Q1" s="540"/>
      <c r="R1" s="546"/>
      <c r="S1" s="551" t="s">
        <v>473</v>
      </c>
      <c r="T1" s="551"/>
      <c r="U1" s="66"/>
    </row>
    <row r="2" spans="1:21" s="100" customFormat="1" ht="51.75" customHeight="1" thickBot="1" x14ac:dyDescent="0.35">
      <c r="B2" s="101" t="s">
        <v>15</v>
      </c>
      <c r="C2" s="552" t="s">
        <v>394</v>
      </c>
      <c r="D2" s="553"/>
      <c r="E2" s="553"/>
      <c r="F2" s="553"/>
      <c r="G2" s="116" t="s">
        <v>10</v>
      </c>
      <c r="H2" s="117" t="s">
        <v>22</v>
      </c>
      <c r="I2" s="117" t="s">
        <v>11</v>
      </c>
      <c r="J2" s="118" t="s">
        <v>23</v>
      </c>
      <c r="K2" s="97" t="s">
        <v>12</v>
      </c>
      <c r="L2" s="119" t="s">
        <v>469</v>
      </c>
      <c r="M2" s="120" t="s">
        <v>10</v>
      </c>
      <c r="N2" s="121" t="s">
        <v>22</v>
      </c>
      <c r="O2" s="121" t="s">
        <v>11</v>
      </c>
      <c r="P2" s="122" t="s">
        <v>23</v>
      </c>
      <c r="Q2" s="99" t="s">
        <v>12</v>
      </c>
      <c r="R2" s="124" t="s">
        <v>17</v>
      </c>
      <c r="S2" s="393" t="s">
        <v>471</v>
      </c>
      <c r="T2" s="394" t="s">
        <v>13</v>
      </c>
      <c r="U2" s="125" t="s">
        <v>379</v>
      </c>
    </row>
    <row r="3" spans="1:21" ht="15.75" customHeight="1" thickBot="1" x14ac:dyDescent="0.3">
      <c r="A3" s="401"/>
      <c r="B3" s="402"/>
      <c r="C3" s="473" t="s">
        <v>367</v>
      </c>
      <c r="D3" s="458"/>
      <c r="E3" s="458"/>
      <c r="F3" s="459"/>
      <c r="G3" s="78" t="s">
        <v>9</v>
      </c>
      <c r="H3" s="79"/>
      <c r="I3" s="79"/>
      <c r="J3" s="79"/>
      <c r="K3" s="86"/>
      <c r="L3" s="358"/>
      <c r="M3" s="123"/>
      <c r="N3" s="79"/>
      <c r="O3" s="79"/>
      <c r="P3" s="79"/>
      <c r="Q3" s="86"/>
      <c r="R3" s="365"/>
      <c r="S3" s="365"/>
      <c r="T3" s="411"/>
      <c r="U3" s="412"/>
    </row>
    <row r="4" spans="1:21" ht="31.5" customHeight="1" x14ac:dyDescent="0.3">
      <c r="A4">
        <v>1</v>
      </c>
      <c r="B4" t="s">
        <v>36</v>
      </c>
      <c r="C4" s="515">
        <v>2020</v>
      </c>
      <c r="D4" s="514" t="s">
        <v>534</v>
      </c>
      <c r="E4" s="514" t="s">
        <v>535</v>
      </c>
      <c r="F4" s="514" t="s">
        <v>536</v>
      </c>
      <c r="G4" s="82" t="s">
        <v>465</v>
      </c>
      <c r="H4" s="80"/>
      <c r="I4" s="80"/>
      <c r="J4" s="83"/>
      <c r="K4" s="196"/>
      <c r="L4" s="270"/>
      <c r="M4" s="278"/>
      <c r="N4" s="87"/>
      <c r="O4" s="87"/>
      <c r="P4" s="88"/>
      <c r="Q4" s="198"/>
      <c r="R4" s="379"/>
      <c r="S4" s="474"/>
      <c r="T4" s="463"/>
      <c r="U4" s="92"/>
    </row>
    <row r="5" spans="1:21" ht="27.6" customHeight="1" x14ac:dyDescent="0.3">
      <c r="A5">
        <v>2</v>
      </c>
      <c r="B5" t="s">
        <v>36</v>
      </c>
      <c r="C5" s="515">
        <v>7076</v>
      </c>
      <c r="D5" s="514" t="s">
        <v>512</v>
      </c>
      <c r="E5" s="514" t="s">
        <v>537</v>
      </c>
      <c r="F5" s="514" t="s">
        <v>511</v>
      </c>
      <c r="G5" s="24">
        <v>0</v>
      </c>
      <c r="H5" s="11">
        <v>61.13</v>
      </c>
      <c r="I5" s="11"/>
      <c r="J5" s="84"/>
      <c r="K5" s="129">
        <v>1</v>
      </c>
      <c r="L5" s="73">
        <f t="shared" ref="L5:L11" si="0">VLOOKUP(K5,Data,2,FALSE)</f>
        <v>30</v>
      </c>
      <c r="M5" s="104">
        <v>4</v>
      </c>
      <c r="N5" s="9">
        <v>42.32</v>
      </c>
      <c r="O5" s="9">
        <v>8</v>
      </c>
      <c r="P5" s="75">
        <v>43.46</v>
      </c>
      <c r="Q5" s="127">
        <v>1</v>
      </c>
      <c r="R5" s="380">
        <v>1</v>
      </c>
      <c r="S5" s="387">
        <f>L5+T7</f>
        <v>30</v>
      </c>
      <c r="T5" s="368">
        <v>1</v>
      </c>
      <c r="U5" s="93"/>
    </row>
    <row r="6" spans="1:21" ht="27.6" customHeight="1" x14ac:dyDescent="0.3">
      <c r="A6">
        <v>3</v>
      </c>
      <c r="B6" t="s">
        <v>36</v>
      </c>
      <c r="C6" s="214"/>
      <c r="D6" s="215"/>
      <c r="E6" s="215"/>
      <c r="F6" s="216"/>
      <c r="G6" s="24"/>
      <c r="H6" s="11"/>
      <c r="I6" s="11"/>
      <c r="J6" s="84"/>
      <c r="K6" s="129"/>
      <c r="L6" s="73">
        <f t="shared" si="0"/>
        <v>0</v>
      </c>
      <c r="M6" s="104"/>
      <c r="N6" s="9"/>
      <c r="O6" s="9"/>
      <c r="P6" s="75"/>
      <c r="Q6" s="127"/>
      <c r="R6" s="380">
        <f t="shared" ref="R6:R11" si="1">VLOOKUP(Q6,Data,2,FALSE)</f>
        <v>0</v>
      </c>
      <c r="S6" s="387"/>
      <c r="T6" s="368"/>
      <c r="U6" s="93"/>
    </row>
    <row r="7" spans="1:21" ht="27.6" customHeight="1" x14ac:dyDescent="0.3">
      <c r="A7">
        <v>4</v>
      </c>
      <c r="B7" t="s">
        <v>36</v>
      </c>
      <c r="C7" s="214"/>
      <c r="D7" s="215"/>
      <c r="E7" s="215"/>
      <c r="F7" s="216"/>
      <c r="G7" s="24"/>
      <c r="H7" s="11"/>
      <c r="I7" s="11"/>
      <c r="J7" s="84"/>
      <c r="K7" s="129"/>
      <c r="L7" s="73">
        <f t="shared" si="0"/>
        <v>0</v>
      </c>
      <c r="M7" s="104"/>
      <c r="N7" s="9"/>
      <c r="O7" s="9"/>
      <c r="P7" s="75"/>
      <c r="Q7" s="127"/>
      <c r="R7" s="380">
        <f t="shared" si="1"/>
        <v>0</v>
      </c>
      <c r="S7" s="387"/>
      <c r="T7" s="368"/>
      <c r="U7" s="93"/>
    </row>
    <row r="8" spans="1:21" ht="27.6" customHeight="1" x14ac:dyDescent="0.3">
      <c r="A8">
        <v>5</v>
      </c>
      <c r="B8" t="s">
        <v>36</v>
      </c>
      <c r="C8" s="214"/>
      <c r="D8" s="215"/>
      <c r="E8" s="215"/>
      <c r="F8" s="216"/>
      <c r="G8" s="24"/>
      <c r="H8" s="11"/>
      <c r="I8" s="11"/>
      <c r="J8" s="84"/>
      <c r="K8" s="129"/>
      <c r="L8" s="73">
        <f t="shared" si="0"/>
        <v>0</v>
      </c>
      <c r="M8" s="104"/>
      <c r="N8" s="9"/>
      <c r="O8" s="9"/>
      <c r="P8" s="75"/>
      <c r="Q8" s="127"/>
      <c r="R8" s="380">
        <f t="shared" si="1"/>
        <v>0</v>
      </c>
      <c r="S8" s="387"/>
      <c r="T8" s="368"/>
      <c r="U8" s="93"/>
    </row>
    <row r="9" spans="1:21" ht="27.6" customHeight="1" x14ac:dyDescent="0.3">
      <c r="A9">
        <v>6</v>
      </c>
      <c r="B9" t="s">
        <v>36</v>
      </c>
      <c r="C9" s="214"/>
      <c r="D9" s="215"/>
      <c r="E9" s="215"/>
      <c r="F9" s="217"/>
      <c r="G9" s="24"/>
      <c r="H9" s="11"/>
      <c r="I9" s="11"/>
      <c r="J9" s="84"/>
      <c r="K9" s="129"/>
      <c r="L9" s="73">
        <f t="shared" si="0"/>
        <v>0</v>
      </c>
      <c r="M9" s="104"/>
      <c r="N9" s="9"/>
      <c r="O9" s="9"/>
      <c r="P9" s="75"/>
      <c r="Q9" s="127"/>
      <c r="R9" s="380">
        <f t="shared" si="1"/>
        <v>0</v>
      </c>
      <c r="S9" s="387"/>
      <c r="T9" s="368"/>
      <c r="U9" s="93"/>
    </row>
    <row r="10" spans="1:21" ht="27.6" customHeight="1" x14ac:dyDescent="0.3">
      <c r="A10">
        <v>7</v>
      </c>
      <c r="B10" t="s">
        <v>36</v>
      </c>
      <c r="C10" s="214"/>
      <c r="D10" s="215"/>
      <c r="E10" s="215"/>
      <c r="F10" s="216"/>
      <c r="G10" s="24"/>
      <c r="H10" s="11"/>
      <c r="I10" s="11"/>
      <c r="J10" s="84"/>
      <c r="K10" s="129"/>
      <c r="L10" s="73">
        <f t="shared" si="0"/>
        <v>0</v>
      </c>
      <c r="M10" s="104"/>
      <c r="N10" s="9"/>
      <c r="O10" s="9"/>
      <c r="P10" s="75"/>
      <c r="Q10" s="127"/>
      <c r="R10" s="380">
        <f t="shared" si="1"/>
        <v>0</v>
      </c>
      <c r="S10" s="387"/>
      <c r="T10" s="368"/>
      <c r="U10" s="93"/>
    </row>
    <row r="11" spans="1:21" ht="27.6" customHeight="1" thickBot="1" x14ac:dyDescent="0.35">
      <c r="A11">
        <v>8</v>
      </c>
      <c r="B11" t="s">
        <v>36</v>
      </c>
      <c r="C11" s="218"/>
      <c r="D11" s="219"/>
      <c r="E11" s="219"/>
      <c r="F11" s="220"/>
      <c r="G11" s="48"/>
      <c r="H11" s="49"/>
      <c r="I11" s="49"/>
      <c r="J11" s="85"/>
      <c r="K11" s="130"/>
      <c r="L11" s="455">
        <f t="shared" si="0"/>
        <v>0</v>
      </c>
      <c r="M11" s="105"/>
      <c r="N11" s="50"/>
      <c r="O11" s="50"/>
      <c r="P11" s="89"/>
      <c r="Q11" s="128"/>
      <c r="R11" s="475">
        <f t="shared" si="1"/>
        <v>0</v>
      </c>
      <c r="S11" s="389"/>
      <c r="T11" s="369"/>
      <c r="U11" s="94"/>
    </row>
    <row r="12" spans="1:21" x14ac:dyDescent="0.25">
      <c r="C12" s="162" t="s">
        <v>380</v>
      </c>
    </row>
  </sheetData>
  <mergeCells count="4">
    <mergeCell ref="S1:T1"/>
    <mergeCell ref="C2:F2"/>
    <mergeCell ref="G1:L1"/>
    <mergeCell ref="M1:R1"/>
  </mergeCells>
  <pageMargins left="0.25" right="0.25" top="0.75" bottom="0.75" header="0.3" footer="0.3"/>
  <pageSetup paperSize="9" scale="68" fitToHeight="0" orientation="landscape" r:id="rId1"/>
  <headerFooter>
    <oddHeader xml:space="preserve">&amp;LSTATE SJ 2013 MARYBOROUGH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U12"/>
  <sheetViews>
    <sheetView zoomScale="60" zoomScaleNormal="60" workbookViewId="0">
      <selection activeCell="P23" sqref="P23"/>
    </sheetView>
  </sheetViews>
  <sheetFormatPr defaultRowHeight="15" x14ac:dyDescent="0.25"/>
  <cols>
    <col min="1" max="1" width="4.42578125" customWidth="1"/>
    <col min="2" max="3" width="11.5703125" style="437" customWidth="1"/>
    <col min="4" max="4" width="22.140625" style="162" customWidth="1"/>
    <col min="5" max="5" width="29.42578125" style="162" customWidth="1"/>
    <col min="6" max="6" width="61.140625" style="162" customWidth="1"/>
    <col min="7" max="10" width="8" customWidth="1"/>
    <col min="11" max="11" width="9.85546875" style="17" customWidth="1"/>
    <col min="12" max="12" width="8" style="356" customWidth="1"/>
    <col min="13" max="16" width="8" customWidth="1"/>
    <col min="17" max="17" width="8" style="17" customWidth="1"/>
    <col min="18" max="19" width="8" style="356" customWidth="1"/>
    <col min="20" max="21" width="8" customWidth="1"/>
  </cols>
  <sheetData>
    <row r="1" spans="1:21" ht="23.25" customHeight="1" thickBot="1" x14ac:dyDescent="0.35">
      <c r="D1" s="41"/>
      <c r="E1" s="41"/>
      <c r="F1" s="41"/>
      <c r="G1" s="556" t="s">
        <v>374</v>
      </c>
      <c r="H1" s="557"/>
      <c r="I1" s="557"/>
      <c r="J1" s="557"/>
      <c r="K1" s="557"/>
      <c r="L1" s="558"/>
      <c r="M1" s="559" t="s">
        <v>474</v>
      </c>
      <c r="N1" s="560"/>
      <c r="O1" s="560"/>
      <c r="P1" s="560"/>
      <c r="Q1" s="560"/>
      <c r="R1" s="561"/>
      <c r="S1" s="550" t="s">
        <v>473</v>
      </c>
      <c r="T1" s="550"/>
      <c r="U1" s="268"/>
    </row>
    <row r="2" spans="1:21" s="100" customFormat="1" ht="47.25" customHeight="1" thickBot="1" x14ac:dyDescent="0.3">
      <c r="D2" s="553"/>
      <c r="E2" s="553"/>
      <c r="F2" s="553"/>
      <c r="G2" s="228" t="s">
        <v>10</v>
      </c>
      <c r="H2" s="229" t="s">
        <v>22</v>
      </c>
      <c r="I2" s="229" t="s">
        <v>11</v>
      </c>
      <c r="J2" s="229" t="s">
        <v>23</v>
      </c>
      <c r="K2" s="225" t="s">
        <v>12</v>
      </c>
      <c r="L2" s="230" t="s">
        <v>18</v>
      </c>
      <c r="M2" s="231" t="s">
        <v>10</v>
      </c>
      <c r="N2" s="232" t="s">
        <v>22</v>
      </c>
      <c r="O2" s="232" t="s">
        <v>11</v>
      </c>
      <c r="P2" s="232" t="s">
        <v>23</v>
      </c>
      <c r="Q2" s="226" t="s">
        <v>12</v>
      </c>
      <c r="R2" s="233" t="s">
        <v>18</v>
      </c>
      <c r="S2" s="397" t="s">
        <v>477</v>
      </c>
      <c r="T2" s="396" t="s">
        <v>13</v>
      </c>
      <c r="U2" s="224" t="s">
        <v>379</v>
      </c>
    </row>
    <row r="3" spans="1:21" ht="15.75" customHeight="1" thickBot="1" x14ac:dyDescent="0.3">
      <c r="A3" s="401"/>
      <c r="B3" s="401"/>
      <c r="C3" s="401"/>
      <c r="D3" s="203"/>
      <c r="E3" s="203"/>
      <c r="F3" s="199"/>
      <c r="G3" s="69" t="s">
        <v>0</v>
      </c>
      <c r="H3" s="440"/>
      <c r="I3" s="440"/>
      <c r="J3" s="440"/>
      <c r="K3" s="441"/>
      <c r="L3" s="440"/>
      <c r="M3" s="439"/>
      <c r="N3" s="440"/>
      <c r="O3" s="440"/>
      <c r="P3" s="440"/>
      <c r="Q3" s="441"/>
      <c r="R3" s="440"/>
      <c r="S3" s="440"/>
      <c r="T3" s="102"/>
      <c r="U3" s="410"/>
    </row>
    <row r="4" spans="1:21" ht="26.45" customHeight="1" x14ac:dyDescent="0.3">
      <c r="A4">
        <v>1</v>
      </c>
      <c r="C4" s="515">
        <v>7630</v>
      </c>
      <c r="D4" s="514" t="s">
        <v>514</v>
      </c>
      <c r="E4" s="514" t="s">
        <v>515</v>
      </c>
      <c r="F4" s="514" t="s">
        <v>516</v>
      </c>
      <c r="G4" s="25">
        <v>4</v>
      </c>
      <c r="H4" s="26">
        <v>82.61</v>
      </c>
      <c r="I4" s="26"/>
      <c r="J4" s="26"/>
      <c r="K4" s="490">
        <v>4</v>
      </c>
      <c r="L4" s="243">
        <v>3</v>
      </c>
      <c r="M4" s="137">
        <v>4</v>
      </c>
      <c r="N4" s="27">
        <v>52.95</v>
      </c>
      <c r="O4" s="27">
        <v>0</v>
      </c>
      <c r="P4" s="27">
        <v>44.21</v>
      </c>
      <c r="Q4" s="491">
        <v>2</v>
      </c>
      <c r="R4" s="487">
        <v>4</v>
      </c>
      <c r="S4" s="492">
        <v>7</v>
      </c>
      <c r="T4" s="406">
        <v>4</v>
      </c>
      <c r="U4" s="496">
        <f>'STATE SJ 2013 Scoring'!Z53</f>
        <v>0</v>
      </c>
    </row>
    <row r="5" spans="1:21" ht="26.45" customHeight="1" x14ac:dyDescent="0.3">
      <c r="A5">
        <v>2</v>
      </c>
      <c r="C5" s="515">
        <v>7895</v>
      </c>
      <c r="D5" s="514" t="s">
        <v>517</v>
      </c>
      <c r="E5" s="514" t="s">
        <v>518</v>
      </c>
      <c r="F5" s="514" t="s">
        <v>509</v>
      </c>
      <c r="G5" s="24">
        <v>28</v>
      </c>
      <c r="H5" s="11">
        <v>91.25</v>
      </c>
      <c r="I5" s="11"/>
      <c r="J5" s="11"/>
      <c r="K5" s="132">
        <v>6</v>
      </c>
      <c r="L5" s="73">
        <v>1</v>
      </c>
      <c r="M5" s="104"/>
      <c r="N5" s="9"/>
      <c r="O5" s="9"/>
      <c r="P5" s="9"/>
      <c r="Q5" s="135" t="s">
        <v>16</v>
      </c>
      <c r="R5" s="76">
        <v>0</v>
      </c>
      <c r="S5" s="387">
        <v>1</v>
      </c>
      <c r="T5" s="368">
        <v>6</v>
      </c>
      <c r="U5" s="108">
        <f>'STATE SJ 2013 Scoring'!Z54</f>
        <v>0</v>
      </c>
    </row>
    <row r="6" spans="1:21" ht="26.25" customHeight="1" x14ac:dyDescent="0.3">
      <c r="A6">
        <v>3</v>
      </c>
      <c r="C6" s="515">
        <v>2230</v>
      </c>
      <c r="D6" s="514" t="s">
        <v>486</v>
      </c>
      <c r="E6" s="514" t="s">
        <v>519</v>
      </c>
      <c r="F6" s="514"/>
      <c r="G6" s="24">
        <v>0</v>
      </c>
      <c r="H6" s="11">
        <v>69.510000000000005</v>
      </c>
      <c r="I6" s="11">
        <v>4</v>
      </c>
      <c r="J6" s="11">
        <v>53.16</v>
      </c>
      <c r="K6" s="132">
        <v>2</v>
      </c>
      <c r="L6" s="73">
        <v>5</v>
      </c>
      <c r="M6" s="104">
        <v>4</v>
      </c>
      <c r="N6" s="9">
        <v>47.74</v>
      </c>
      <c r="O6" s="9">
        <v>0</v>
      </c>
      <c r="P6" s="9">
        <v>43.51</v>
      </c>
      <c r="Q6" s="135">
        <v>1</v>
      </c>
      <c r="R6" s="76">
        <v>5</v>
      </c>
      <c r="S6" s="387">
        <v>10</v>
      </c>
      <c r="T6" s="368">
        <v>1</v>
      </c>
      <c r="U6" s="108">
        <f>'STATE SJ 2013 Scoring'!Z55</f>
        <v>0</v>
      </c>
    </row>
    <row r="7" spans="1:21" ht="26.45" customHeight="1" x14ac:dyDescent="0.3">
      <c r="A7">
        <v>4</v>
      </c>
      <c r="C7" s="515">
        <v>2236</v>
      </c>
      <c r="D7" s="514" t="s">
        <v>520</v>
      </c>
      <c r="E7" s="514" t="s">
        <v>521</v>
      </c>
      <c r="F7" s="514" t="s">
        <v>502</v>
      </c>
      <c r="G7" s="24">
        <v>0</v>
      </c>
      <c r="H7" s="11">
        <v>57.12</v>
      </c>
      <c r="I7" s="11">
        <v>4</v>
      </c>
      <c r="J7" s="11">
        <v>43.24</v>
      </c>
      <c r="K7" s="132">
        <v>1</v>
      </c>
      <c r="L7" s="73">
        <v>6</v>
      </c>
      <c r="M7" s="104">
        <v>8</v>
      </c>
      <c r="N7" s="9">
        <v>31.34</v>
      </c>
      <c r="O7" s="9">
        <v>8</v>
      </c>
      <c r="P7" s="9">
        <v>91.95</v>
      </c>
      <c r="Q7" s="135">
        <v>4</v>
      </c>
      <c r="R7" s="76">
        <v>2</v>
      </c>
      <c r="S7" s="387">
        <v>8</v>
      </c>
      <c r="T7" s="368">
        <v>2</v>
      </c>
      <c r="U7" s="108">
        <f>'STATE SJ 2013 Scoring'!Z56</f>
        <v>0</v>
      </c>
    </row>
    <row r="8" spans="1:21" ht="26.45" customHeight="1" x14ac:dyDescent="0.3">
      <c r="A8">
        <v>5</v>
      </c>
      <c r="C8" s="515">
        <v>2114</v>
      </c>
      <c r="D8" s="514" t="s">
        <v>522</v>
      </c>
      <c r="E8" s="514" t="s">
        <v>523</v>
      </c>
      <c r="F8" s="514"/>
      <c r="G8" s="24">
        <v>8</v>
      </c>
      <c r="H8" s="11">
        <v>71.3</v>
      </c>
      <c r="I8" s="11"/>
      <c r="J8" s="11"/>
      <c r="K8" s="132">
        <v>5</v>
      </c>
      <c r="L8" s="73">
        <v>2</v>
      </c>
      <c r="M8" s="104">
        <v>16</v>
      </c>
      <c r="N8" s="9">
        <v>61.8</v>
      </c>
      <c r="O8" s="9">
        <v>4</v>
      </c>
      <c r="P8" s="9">
        <v>44.43</v>
      </c>
      <c r="Q8" s="135">
        <v>5</v>
      </c>
      <c r="R8" s="76">
        <v>1</v>
      </c>
      <c r="S8" s="387">
        <v>3</v>
      </c>
      <c r="T8" s="368">
        <v>5</v>
      </c>
      <c r="U8" s="108">
        <f>'STATE SJ 2013 Scoring'!Z57</f>
        <v>0</v>
      </c>
    </row>
    <row r="9" spans="1:21" ht="26.45" customHeight="1" x14ac:dyDescent="0.3">
      <c r="A9">
        <v>6</v>
      </c>
      <c r="C9" s="515">
        <v>2066</v>
      </c>
      <c r="D9" s="514" t="s">
        <v>503</v>
      </c>
      <c r="E9" s="514"/>
      <c r="F9" s="514" t="s">
        <v>496</v>
      </c>
      <c r="G9" s="24">
        <v>0</v>
      </c>
      <c r="H9" s="11">
        <v>70.39</v>
      </c>
      <c r="I9" s="11">
        <v>4</v>
      </c>
      <c r="J9" s="11">
        <v>55.96</v>
      </c>
      <c r="K9" s="132">
        <v>3</v>
      </c>
      <c r="L9" s="73">
        <v>4</v>
      </c>
      <c r="M9" s="104">
        <v>0</v>
      </c>
      <c r="N9" s="9">
        <v>41.91</v>
      </c>
      <c r="O9" s="9">
        <v>4</v>
      </c>
      <c r="P9" s="9">
        <v>48.94</v>
      </c>
      <c r="Q9" s="135">
        <v>3</v>
      </c>
      <c r="R9" s="76">
        <v>3</v>
      </c>
      <c r="S9" s="387">
        <v>7</v>
      </c>
      <c r="T9" s="368">
        <v>3</v>
      </c>
      <c r="U9" s="108">
        <f>'STATE SJ 2013 Scoring'!Z58</f>
        <v>0</v>
      </c>
    </row>
    <row r="10" spans="1:21" ht="26.45" customHeight="1" x14ac:dyDescent="0.3">
      <c r="A10">
        <v>7</v>
      </c>
      <c r="D10" s="437"/>
      <c r="E10" s="437"/>
      <c r="F10" s="437"/>
      <c r="G10" s="24"/>
      <c r="H10" s="11"/>
      <c r="I10" s="11"/>
      <c r="J10" s="11"/>
      <c r="K10" s="132"/>
      <c r="L10" s="73"/>
      <c r="M10" s="104"/>
      <c r="N10" s="9"/>
      <c r="O10" s="9"/>
      <c r="P10" s="9"/>
      <c r="Q10" s="135"/>
      <c r="R10" s="76"/>
      <c r="S10" s="387"/>
      <c r="T10" s="368"/>
      <c r="U10" s="108">
        <f>'STATE SJ 2013 Scoring'!Z59</f>
        <v>0</v>
      </c>
    </row>
    <row r="11" spans="1:21" ht="26.45" customHeight="1" x14ac:dyDescent="0.3">
      <c r="A11">
        <v>8</v>
      </c>
      <c r="D11" s="437"/>
      <c r="E11" s="437"/>
      <c r="F11" s="437"/>
      <c r="G11" s="24"/>
      <c r="H11" s="11"/>
      <c r="I11" s="11"/>
      <c r="J11" s="11"/>
      <c r="K11" s="132"/>
      <c r="L11" s="73"/>
      <c r="M11" s="104"/>
      <c r="N11" s="9"/>
      <c r="O11" s="9"/>
      <c r="P11" s="9"/>
      <c r="Q11" s="135"/>
      <c r="R11" s="76"/>
      <c r="S11" s="387"/>
      <c r="T11" s="368"/>
      <c r="U11" s="108">
        <f>'STATE SJ 2013 Scoring'!Z60</f>
        <v>0</v>
      </c>
    </row>
    <row r="12" spans="1:21" ht="26.45" customHeight="1" x14ac:dyDescent="0.3">
      <c r="A12">
        <v>9</v>
      </c>
      <c r="D12" s="437"/>
      <c r="E12" s="437"/>
      <c r="F12" s="437"/>
      <c r="G12" s="24"/>
      <c r="H12" s="11"/>
      <c r="I12" s="11"/>
      <c r="J12" s="11"/>
      <c r="K12" s="132"/>
      <c r="L12" s="73"/>
      <c r="M12" s="104"/>
      <c r="N12" s="9"/>
      <c r="O12" s="9"/>
      <c r="P12" s="9"/>
      <c r="Q12" s="135"/>
      <c r="R12" s="76"/>
      <c r="S12" s="387"/>
      <c r="T12" s="368"/>
      <c r="U12" s="108">
        <f>'STATE SJ 2013 Scoring'!Z61</f>
        <v>0</v>
      </c>
    </row>
  </sheetData>
  <mergeCells count="4">
    <mergeCell ref="D2:F2"/>
    <mergeCell ref="G1:L1"/>
    <mergeCell ref="M1:R1"/>
    <mergeCell ref="S1:T1"/>
  </mergeCells>
  <pageMargins left="0" right="0" top="0" bottom="0" header="0.31496062992125984" footer="0"/>
  <pageSetup paperSize="9" scale="57" fitToHeight="0" orientation="landscape" horizontalDpi="4294967293" r:id="rId1"/>
  <headerFooter>
    <oddHeader xml:space="preserve">&amp;LSTATE SJ 2013 MARYBOROUGH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"/>
  <sheetViews>
    <sheetView topLeftCell="B1" zoomScale="66" zoomScaleNormal="66" workbookViewId="0">
      <selection activeCell="F26" sqref="F26"/>
    </sheetView>
  </sheetViews>
  <sheetFormatPr defaultRowHeight="15" x14ac:dyDescent="0.25"/>
  <cols>
    <col min="1" max="1" width="5.28515625" customWidth="1"/>
    <col min="2" max="2" width="10.7109375" customWidth="1"/>
    <col min="3" max="3" width="11.5703125" customWidth="1"/>
    <col min="4" max="4" width="11.5703125" style="437" customWidth="1"/>
    <col min="5" max="5" width="20.7109375" customWidth="1"/>
    <col min="6" max="6" width="28.5703125" customWidth="1"/>
    <col min="7" max="7" width="48" customWidth="1"/>
    <col min="21" max="21" width="13.28515625" customWidth="1"/>
  </cols>
  <sheetData>
    <row r="1" spans="1:26" ht="19.5" thickBot="1" x14ac:dyDescent="0.35">
      <c r="A1" s="356"/>
      <c r="B1" s="3"/>
      <c r="C1" s="352"/>
      <c r="D1" s="509"/>
      <c r="E1" s="41"/>
      <c r="F1" s="41"/>
      <c r="G1" s="41"/>
      <c r="H1" s="556" t="s">
        <v>374</v>
      </c>
      <c r="I1" s="557"/>
      <c r="J1" s="557"/>
      <c r="K1" s="557"/>
      <c r="L1" s="557"/>
      <c r="M1" s="558"/>
      <c r="N1" s="559" t="s">
        <v>474</v>
      </c>
      <c r="O1" s="560"/>
      <c r="P1" s="560"/>
      <c r="Q1" s="560"/>
      <c r="R1" s="560"/>
      <c r="S1" s="561"/>
      <c r="T1" s="372" t="s">
        <v>14</v>
      </c>
      <c r="U1" s="374"/>
      <c r="V1" s="43"/>
    </row>
    <row r="2" spans="1:26" ht="38.25" thickBot="1" x14ac:dyDescent="0.3">
      <c r="A2" s="100"/>
      <c r="B2" s="101" t="s">
        <v>15</v>
      </c>
      <c r="C2" s="552" t="s">
        <v>441</v>
      </c>
      <c r="D2" s="552"/>
      <c r="E2" s="553"/>
      <c r="F2" s="553"/>
      <c r="G2" s="553"/>
      <c r="H2" s="228" t="s">
        <v>10</v>
      </c>
      <c r="I2" s="229" t="s">
        <v>22</v>
      </c>
      <c r="J2" s="229" t="s">
        <v>11</v>
      </c>
      <c r="K2" s="229" t="s">
        <v>23</v>
      </c>
      <c r="L2" s="225" t="s">
        <v>12</v>
      </c>
      <c r="M2" s="230" t="s">
        <v>17</v>
      </c>
      <c r="N2" s="231" t="s">
        <v>10</v>
      </c>
      <c r="O2" s="232" t="s">
        <v>22</v>
      </c>
      <c r="P2" s="232" t="s">
        <v>11</v>
      </c>
      <c r="Q2" s="232" t="s">
        <v>23</v>
      </c>
      <c r="R2" s="226" t="s">
        <v>12</v>
      </c>
      <c r="S2" s="233" t="s">
        <v>17</v>
      </c>
      <c r="T2" s="397" t="s">
        <v>14</v>
      </c>
      <c r="U2" s="396" t="s">
        <v>13</v>
      </c>
      <c r="V2" s="224" t="s">
        <v>379</v>
      </c>
    </row>
    <row r="3" spans="1:26" ht="16.5" thickBot="1" x14ac:dyDescent="0.3">
      <c r="A3" s="401"/>
      <c r="B3" s="402"/>
      <c r="C3" s="222" t="s">
        <v>365</v>
      </c>
      <c r="D3" s="510"/>
      <c r="E3" s="203"/>
      <c r="F3" s="203"/>
      <c r="G3" s="199"/>
      <c r="H3" s="78" t="s">
        <v>0</v>
      </c>
      <c r="I3" s="354"/>
      <c r="J3" s="354"/>
      <c r="K3" s="354"/>
      <c r="L3" s="355"/>
      <c r="M3" s="354"/>
      <c r="N3" s="353"/>
      <c r="O3" s="354"/>
      <c r="P3" s="354"/>
      <c r="Q3" s="354"/>
      <c r="R3" s="355"/>
      <c r="S3" s="354"/>
      <c r="T3" s="365"/>
      <c r="U3" s="223"/>
      <c r="V3" s="395"/>
    </row>
    <row r="4" spans="1:26" ht="24.75" customHeight="1" x14ac:dyDescent="0.3">
      <c r="A4" s="356">
        <v>1</v>
      </c>
      <c r="B4" s="437"/>
      <c r="C4" s="437"/>
      <c r="D4" s="515">
        <v>7461</v>
      </c>
      <c r="E4" s="514" t="s">
        <v>386</v>
      </c>
      <c r="F4" s="514" t="s">
        <v>527</v>
      </c>
      <c r="G4" s="514" t="s">
        <v>496</v>
      </c>
      <c r="H4" s="74">
        <v>4</v>
      </c>
      <c r="I4" s="11">
        <v>62.25</v>
      </c>
      <c r="J4" s="11"/>
      <c r="K4" s="11"/>
      <c r="L4" s="132">
        <v>2</v>
      </c>
      <c r="M4" s="73">
        <v>3</v>
      </c>
      <c r="N4" s="104">
        <v>0</v>
      </c>
      <c r="O4" s="9">
        <v>36.69</v>
      </c>
      <c r="P4" s="9">
        <v>4</v>
      </c>
      <c r="Q4" s="9">
        <v>32.44</v>
      </c>
      <c r="R4" s="135">
        <v>2</v>
      </c>
      <c r="S4" s="476">
        <v>3</v>
      </c>
      <c r="T4" s="432">
        <v>6</v>
      </c>
      <c r="U4" s="368">
        <v>2</v>
      </c>
      <c r="V4" s="108">
        <f>'STATE SJ 2013 Scoring'!Z53</f>
        <v>0</v>
      </c>
      <c r="Y4">
        <v>89</v>
      </c>
      <c r="Z4">
        <v>1</v>
      </c>
    </row>
    <row r="5" spans="1:26" ht="21.75" customHeight="1" x14ac:dyDescent="0.3">
      <c r="A5" s="356">
        <v>2</v>
      </c>
      <c r="B5" s="437"/>
      <c r="C5" s="437"/>
      <c r="D5" s="515">
        <v>7704</v>
      </c>
      <c r="E5" s="514" t="s">
        <v>528</v>
      </c>
      <c r="F5" s="514" t="s">
        <v>529</v>
      </c>
      <c r="G5" s="514"/>
      <c r="H5" s="74">
        <v>4</v>
      </c>
      <c r="I5" s="11">
        <v>66.430000000000007</v>
      </c>
      <c r="J5" s="11"/>
      <c r="K5" s="11"/>
      <c r="L5" s="132">
        <v>3</v>
      </c>
      <c r="M5" s="73">
        <v>2</v>
      </c>
      <c r="N5" s="104">
        <v>4</v>
      </c>
      <c r="O5" s="9">
        <v>34.81</v>
      </c>
      <c r="P5" s="9">
        <v>0</v>
      </c>
      <c r="Q5" s="9">
        <v>43.31</v>
      </c>
      <c r="R5" s="135">
        <v>4</v>
      </c>
      <c r="S5" s="477">
        <v>1</v>
      </c>
      <c r="T5" s="479">
        <v>3</v>
      </c>
      <c r="U5" s="368">
        <v>3</v>
      </c>
      <c r="V5" s="108">
        <f>'STATE SJ 2013 Scoring'!Z54</f>
        <v>0</v>
      </c>
      <c r="Y5">
        <v>83</v>
      </c>
      <c r="Z5">
        <v>2</v>
      </c>
    </row>
    <row r="6" spans="1:26" ht="27.75" customHeight="1" x14ac:dyDescent="0.3">
      <c r="A6" s="356">
        <v>3</v>
      </c>
      <c r="B6" s="437"/>
      <c r="C6" s="437"/>
      <c r="D6" s="515">
        <v>2133</v>
      </c>
      <c r="E6" s="514" t="s">
        <v>530</v>
      </c>
      <c r="F6" s="514" t="s">
        <v>531</v>
      </c>
      <c r="G6" s="514" t="s">
        <v>499</v>
      </c>
      <c r="H6" s="74">
        <v>0</v>
      </c>
      <c r="I6" s="11">
        <v>70.040000000000006</v>
      </c>
      <c r="J6" s="11"/>
      <c r="K6" s="11"/>
      <c r="L6" s="132">
        <v>1</v>
      </c>
      <c r="M6" s="73">
        <v>4</v>
      </c>
      <c r="N6" s="104">
        <v>0</v>
      </c>
      <c r="O6" s="9">
        <v>34.58</v>
      </c>
      <c r="P6" s="9">
        <v>0</v>
      </c>
      <c r="Q6" s="9">
        <v>33.299999999999997</v>
      </c>
      <c r="R6" s="135">
        <v>1</v>
      </c>
      <c r="S6" s="477">
        <v>4</v>
      </c>
      <c r="T6" s="479">
        <v>8</v>
      </c>
      <c r="U6" s="368">
        <v>1</v>
      </c>
      <c r="V6" s="108">
        <f>'STATE SJ 2013 Scoring'!Z55</f>
        <v>0</v>
      </c>
      <c r="Y6">
        <v>79</v>
      </c>
      <c r="Z6">
        <v>3</v>
      </c>
    </row>
    <row r="7" spans="1:26" ht="23.25" customHeight="1" x14ac:dyDescent="0.3">
      <c r="A7" s="356">
        <v>4</v>
      </c>
      <c r="B7" s="437"/>
      <c r="C7" s="437"/>
      <c r="D7" s="515">
        <v>7997</v>
      </c>
      <c r="E7" s="514" t="s">
        <v>488</v>
      </c>
      <c r="F7" s="514" t="s">
        <v>532</v>
      </c>
      <c r="G7" s="514" t="s">
        <v>533</v>
      </c>
      <c r="H7" s="74">
        <v>8</v>
      </c>
      <c r="I7" s="11">
        <v>68.52</v>
      </c>
      <c r="J7" s="11"/>
      <c r="K7" s="11"/>
      <c r="L7" s="132">
        <v>4</v>
      </c>
      <c r="M7" s="73">
        <v>1</v>
      </c>
      <c r="N7" s="104">
        <v>0</v>
      </c>
      <c r="O7" s="9">
        <v>39.72</v>
      </c>
      <c r="P7" s="9">
        <v>4</v>
      </c>
      <c r="Q7" s="9">
        <v>37.85</v>
      </c>
      <c r="R7" s="135">
        <v>3</v>
      </c>
      <c r="S7" s="477">
        <v>2</v>
      </c>
      <c r="T7" s="479">
        <v>3</v>
      </c>
      <c r="U7" s="368">
        <v>4</v>
      </c>
      <c r="V7" s="108">
        <f>'STATE SJ 2013 Scoring'!Z56</f>
        <v>0</v>
      </c>
      <c r="Y7">
        <v>75</v>
      </c>
      <c r="Z7" s="356">
        <v>4</v>
      </c>
    </row>
    <row r="8" spans="1:26" ht="18.75" x14ac:dyDescent="0.3">
      <c r="A8" s="356">
        <v>22</v>
      </c>
      <c r="B8" s="356"/>
      <c r="C8" s="466"/>
      <c r="D8" s="511"/>
      <c r="E8" s="505"/>
      <c r="F8" s="480"/>
      <c r="G8" s="503"/>
      <c r="H8" s="74"/>
      <c r="I8" s="11"/>
      <c r="J8" s="11"/>
      <c r="K8" s="11"/>
      <c r="L8" s="132"/>
      <c r="M8" s="73">
        <f t="shared" ref="M8:M9" si="0">VLOOKUP(L8,Data,2,FALSE)</f>
        <v>0</v>
      </c>
      <c r="N8" s="104"/>
      <c r="O8" s="9"/>
      <c r="P8" s="9"/>
      <c r="Q8" s="9"/>
      <c r="R8" s="135"/>
      <c r="S8" s="477">
        <f t="shared" ref="S8:S9" si="1">VLOOKUP(R8,Data,2,FALSE)</f>
        <v>0</v>
      </c>
      <c r="T8" s="479"/>
      <c r="U8" s="368"/>
      <c r="V8" s="108">
        <f>'STATE SJ 2013 Scoring'!Z74</f>
        <v>0</v>
      </c>
    </row>
    <row r="9" spans="1:26" ht="19.5" thickBot="1" x14ac:dyDescent="0.35">
      <c r="A9" s="356">
        <v>23</v>
      </c>
      <c r="B9" s="356"/>
      <c r="C9" s="467"/>
      <c r="D9" s="512"/>
      <c r="E9" s="506"/>
      <c r="F9" s="507"/>
      <c r="G9" s="504"/>
      <c r="H9" s="481"/>
      <c r="I9" s="49"/>
      <c r="J9" s="49"/>
      <c r="K9" s="49"/>
      <c r="L9" s="133"/>
      <c r="M9" s="485">
        <f t="shared" si="0"/>
        <v>0</v>
      </c>
      <c r="N9" s="105"/>
      <c r="O9" s="50"/>
      <c r="P9" s="50"/>
      <c r="Q9" s="50"/>
      <c r="R9" s="136"/>
      <c r="S9" s="478">
        <f t="shared" si="1"/>
        <v>0</v>
      </c>
      <c r="T9" s="456"/>
      <c r="U9" s="369"/>
      <c r="V9" s="109">
        <f>'STATE SJ 2013 Scoring'!Z75</f>
        <v>0</v>
      </c>
    </row>
    <row r="10" spans="1:26" x14ac:dyDescent="0.25">
      <c r="T10" s="338"/>
      <c r="U10" s="338"/>
    </row>
  </sheetData>
  <sortState ref="Y4:Y7">
    <sortCondition descending="1" ref="Y4"/>
  </sortState>
  <mergeCells count="3">
    <mergeCell ref="C2:G2"/>
    <mergeCell ref="H1:M1"/>
    <mergeCell ref="N1:S1"/>
  </mergeCells>
  <pageMargins left="0.7" right="0.7" top="0.75" bottom="0.75" header="0.3" footer="0.3"/>
  <pageSetup paperSize="9" scale="51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Instructions</vt:lpstr>
      <vt:lpstr>STATE SJ 2013 Scoring</vt:lpstr>
      <vt:lpstr>Print P50</vt:lpstr>
      <vt:lpstr>Print P60</vt:lpstr>
      <vt:lpstr>Print P70</vt:lpstr>
      <vt:lpstr>Print P80</vt:lpstr>
      <vt:lpstr>Print P90</vt:lpstr>
      <vt:lpstr>Print S70</vt:lpstr>
      <vt:lpstr>Print S80</vt:lpstr>
      <vt:lpstr>Print S90</vt:lpstr>
      <vt:lpstr>Print S100</vt:lpstr>
      <vt:lpstr>Print S110</vt:lpstr>
      <vt:lpstr>Print S120</vt:lpstr>
      <vt:lpstr>Primary Teams</vt:lpstr>
      <vt:lpstr>Secondary Teams</vt:lpstr>
      <vt:lpstr>placing data</vt:lpstr>
      <vt:lpstr>Data</vt:lpstr>
      <vt:lpstr>'Print P50'!Print_Area</vt:lpstr>
      <vt:lpstr>'Print P60'!Print_Area</vt:lpstr>
      <vt:lpstr>'Print P70'!Print_Area</vt:lpstr>
      <vt:lpstr>'Print P80'!Print_Area</vt:lpstr>
      <vt:lpstr>'Print P90'!Print_Area</vt:lpstr>
      <vt:lpstr>'Print S100'!Print_Area</vt:lpstr>
      <vt:lpstr>'Print S110'!Print_Area</vt:lpstr>
      <vt:lpstr>'Print S120'!Print_Area</vt:lpstr>
      <vt:lpstr>'Print S70'!Print_Area</vt:lpstr>
      <vt:lpstr>'Print S80'!Print_Area</vt:lpstr>
      <vt:lpstr>'Print S90'!Print_Area</vt:lpstr>
      <vt:lpstr>'STATE SJ 2013 Scoring'!Print_Area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Entries to excel</dc:title>
  <dc:creator>Stephanie</dc:creator>
  <cp:lastModifiedBy>Jumping</cp:lastModifiedBy>
  <cp:lastPrinted>2019-05-18T05:30:57Z</cp:lastPrinted>
  <dcterms:created xsi:type="dcterms:W3CDTF">2013-03-11T05:06:21Z</dcterms:created>
  <dcterms:modified xsi:type="dcterms:W3CDTF">2019-05-22T02:36:18Z</dcterms:modified>
</cp:coreProperties>
</file>