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915" activeTab="1"/>
  </bookViews>
  <sheets>
    <sheet name="Instructions" sheetId="1" r:id="rId1"/>
    <sheet name="Blank Class Order and scoring" sheetId="2" r:id="rId2"/>
    <sheet name="Primary Teams Scoring Sample" sheetId="3" r:id="rId3"/>
    <sheet name="Secondary Team Scoring Sample" sheetId="4" r:id="rId4"/>
    <sheet name="Placing lookup" sheetId="5" r:id="rId5"/>
  </sheets>
  <definedNames>
    <definedName name="_xlnm.Print_Area" localSheetId="2">'Primary Teams Scoring Sample'!$A$1:$H$13</definedName>
    <definedName name="_xlnm.Print_Area" localSheetId="3">'Secondary Team Scoring Sample'!$C$1:$F$22</definedName>
  </definedNames>
  <calcPr fullCalcOnLoad="1"/>
</workbook>
</file>

<file path=xl/sharedStrings.xml><?xml version="1.0" encoding="utf-8"?>
<sst xmlns="http://schemas.openxmlformats.org/spreadsheetml/2006/main" count="437" uniqueCount="216">
  <si>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</si>
  <si>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</si>
  <si>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</si>
  <si>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</si>
  <si>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</si>
  <si>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</si>
  <si>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Maleah Lang-mcmahon</t>
  </si>
  <si>
    <t>Canterbury College</t>
  </si>
  <si>
    <t>Primary Qualifier 50cm</t>
  </si>
  <si>
    <t>Tamsyn Breeze</t>
  </si>
  <si>
    <t>Savanah Jorna</t>
  </si>
  <si>
    <t>Sage Fisher-peters</t>
  </si>
  <si>
    <t>GRAND CASANOVA</t>
  </si>
  <si>
    <t>Nambour Christian College</t>
  </si>
  <si>
    <t>Redeemer Lutheran College</t>
  </si>
  <si>
    <t>St Hildas</t>
  </si>
  <si>
    <t>HOITY TOITY</t>
  </si>
  <si>
    <t>CLASS RIDER LIST:  
AM5 First rider as per class list
P&amp;S First Rider has * then follow order
A2 First Rider has ** then follow order</t>
  </si>
  <si>
    <t>Georgia Rink</t>
  </si>
  <si>
    <t>AM5</t>
  </si>
  <si>
    <t>SCORING</t>
  </si>
  <si>
    <t>Faults Rnd 1</t>
  </si>
  <si>
    <t>Faults Rnd 2</t>
  </si>
  <si>
    <t>Place</t>
  </si>
  <si>
    <t>A2</t>
  </si>
  <si>
    <t>Overall Place</t>
  </si>
  <si>
    <t>Points</t>
  </si>
  <si>
    <t>Class</t>
  </si>
  <si>
    <t>Rider</t>
  </si>
  <si>
    <t>School</t>
  </si>
  <si>
    <t>Horse</t>
  </si>
  <si>
    <t>E</t>
  </si>
  <si>
    <t>Class Points</t>
  </si>
  <si>
    <t>Class points</t>
  </si>
  <si>
    <t>Countback AM5 placing as per IQ 2013 RULES</t>
  </si>
  <si>
    <t>PRIMARY TEAMS</t>
  </si>
  <si>
    <t>Secondary Teams</t>
  </si>
  <si>
    <t>COMMENTS</t>
  </si>
  <si>
    <t>Time Rnd 1</t>
  </si>
  <si>
    <t>Time Rnd 2</t>
  </si>
  <si>
    <t>Time</t>
  </si>
  <si>
    <t>Faults</t>
  </si>
  <si>
    <t>Paste rider</t>
  </si>
  <si>
    <t>Paste School</t>
  </si>
  <si>
    <t>Paste Horse</t>
  </si>
  <si>
    <t>IEQ</t>
  </si>
  <si>
    <r>
      <rPr>
        <sz val="11"/>
        <color theme="1"/>
        <rFont val="Calibri"/>
        <family val="2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indexed="8"/>
        <rFont val="Calibri"/>
        <family val="2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</si>
  <si>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indexed="8"/>
        <rFont val="Calibri"/>
        <family val="2"/>
      </rPr>
      <t xml:space="preserve"> exactly</t>
    </r>
    <r>
      <rPr>
        <sz val="11"/>
        <color theme="1"/>
        <rFont val="Calibri"/>
        <family val="2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</si>
  <si>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Emily Lang-mcmahon</t>
  </si>
  <si>
    <t>Savina Oloughlin</t>
  </si>
  <si>
    <t>Ella  Butel</t>
  </si>
  <si>
    <t>Jayden Donald</t>
  </si>
  <si>
    <t>Elkee Lang-mcmahon</t>
  </si>
  <si>
    <t>Annabelle Graham</t>
  </si>
  <si>
    <t>KS JOHNNY</t>
  </si>
  <si>
    <t>DANTE SYMPHONY</t>
  </si>
  <si>
    <t>SIR CHANCE A LOT</t>
  </si>
  <si>
    <t>Joemoor Baroque</t>
  </si>
  <si>
    <t>KS SQUIZZY</t>
  </si>
  <si>
    <t>BELLA</t>
  </si>
  <si>
    <t>Eagle Junction State School</t>
  </si>
  <si>
    <t>Sunshine Coast Grammar School</t>
  </si>
  <si>
    <t>St Pauls Lutheran Primary</t>
  </si>
  <si>
    <t>Pomona State School</t>
  </si>
  <si>
    <t>Nathan Moynihan</t>
  </si>
  <si>
    <t>Alisha Moynihan</t>
  </si>
  <si>
    <t>KS Angel</t>
  </si>
  <si>
    <t>MY JUMPING GENIE</t>
  </si>
  <si>
    <t>INFINITY AND BEYOND</t>
  </si>
  <si>
    <t>St brigids primary</t>
  </si>
  <si>
    <t>Claudia Symes</t>
  </si>
  <si>
    <t>Primary Qualifier 80cm</t>
  </si>
  <si>
    <t>Our Lady of the Rosary</t>
  </si>
  <si>
    <t>Southern Cross Catholic College</t>
  </si>
  <si>
    <t>ROSTWAITE VENICE BEACH</t>
  </si>
  <si>
    <t>KS PEPPER</t>
  </si>
  <si>
    <t>MONTAZZA BONFIRE BRANDY</t>
  </si>
  <si>
    <t xml:space="preserve">KAMILAROI ILLUSION </t>
  </si>
  <si>
    <t>Sophie Elliott</t>
  </si>
  <si>
    <t>Layla Cassidy</t>
  </si>
  <si>
    <t>Shania  Lyons</t>
  </si>
  <si>
    <t>Jess Emmerson</t>
  </si>
  <si>
    <t>Shania Shackell</t>
  </si>
  <si>
    <t>Amy Tonkin</t>
  </si>
  <si>
    <t>CHEV</t>
  </si>
  <si>
    <t>HIGHGROVE FERRYMAN</t>
  </si>
  <si>
    <t>Delago Bolt</t>
  </si>
  <si>
    <t>KINNORDY GYMARA</t>
  </si>
  <si>
    <t>OUR ROYAL TALENT</t>
  </si>
  <si>
    <t>BALAAM PARK CLAUDETTE (COOKIE)</t>
  </si>
  <si>
    <t>Tallulah</t>
  </si>
  <si>
    <t>Mary McKillop</t>
  </si>
  <si>
    <t>Faith Lutheran College - Plainland</t>
  </si>
  <si>
    <t>WMAC</t>
  </si>
  <si>
    <t>Lockyer</t>
  </si>
  <si>
    <t>St Pauls Anglican School</t>
  </si>
  <si>
    <t>Secondary Qualifier 80cm</t>
  </si>
  <si>
    <t>Bridgette Chalmers</t>
  </si>
  <si>
    <t>Madeleine Sommerfeld</t>
  </si>
  <si>
    <t>Amy Munro</t>
  </si>
  <si>
    <t>Tianah Moss</t>
  </si>
  <si>
    <t>Angela Krahe</t>
  </si>
  <si>
    <t>Shania Lyons</t>
  </si>
  <si>
    <t>Hannah Cleary</t>
  </si>
  <si>
    <t>Madison Clarke</t>
  </si>
  <si>
    <t>Emily Howarth</t>
  </si>
  <si>
    <t>Dakoda Woerner</t>
  </si>
  <si>
    <t>Alex Bromley</t>
  </si>
  <si>
    <t>Eleanor Lovett</t>
  </si>
  <si>
    <t xml:space="preserve">Emily Ballard </t>
  </si>
  <si>
    <t>Brisbane School of Distance Education</t>
  </si>
  <si>
    <t>Stuartholme</t>
  </si>
  <si>
    <t>AQUINAS COLLEGE</t>
  </si>
  <si>
    <t>Warwick High School</t>
  </si>
  <si>
    <t>Mary MacKillop</t>
  </si>
  <si>
    <t>At Teresas college</t>
  </si>
  <si>
    <t>ipswich girls grammar school</t>
  </si>
  <si>
    <t>Narangba valley</t>
  </si>
  <si>
    <t>Stuartholme School</t>
  </si>
  <si>
    <t>Mansfield</t>
  </si>
  <si>
    <t>Ferny Grove SHS</t>
  </si>
  <si>
    <t>VERTICAL HORIZON</t>
  </si>
  <si>
    <t>JAZZ MCTAVISH</t>
  </si>
  <si>
    <t>KAILEY</t>
  </si>
  <si>
    <t xml:space="preserve">RIVERBANKS BLACK MAMBA </t>
  </si>
  <si>
    <t>KALINGAR REBEL</t>
  </si>
  <si>
    <t>DREAMTIME</t>
  </si>
  <si>
    <t>DRENALIN</t>
  </si>
  <si>
    <t xml:space="preserve">TP LENNY </t>
  </si>
  <si>
    <t>KASPAR</t>
  </si>
  <si>
    <t>LOCHAININ</t>
  </si>
  <si>
    <t>CEEBEE TOPSHELF</t>
  </si>
  <si>
    <t>SAVANAH</t>
  </si>
  <si>
    <t>CUSHAVON PATCHALICIOUS</t>
  </si>
  <si>
    <t>Rhythmic</t>
  </si>
  <si>
    <t>Alicia Withers</t>
  </si>
  <si>
    <t>Shannon Baker</t>
  </si>
  <si>
    <t>Isabella Miokovich</t>
  </si>
  <si>
    <t>Ellen Bryce</t>
  </si>
  <si>
    <t>Stephanie Kasper</t>
  </si>
  <si>
    <t>Jaime Butel</t>
  </si>
  <si>
    <t>Emily Graham</t>
  </si>
  <si>
    <t xml:space="preserve">Elizabeth Ballard </t>
  </si>
  <si>
    <t>Brigidine</t>
  </si>
  <si>
    <t>Westmac</t>
  </si>
  <si>
    <t>kings christian college</t>
  </si>
  <si>
    <t>Aquinas College</t>
  </si>
  <si>
    <t>West Moreton Anglican College</t>
  </si>
  <si>
    <t>St Teresas Catholic College</t>
  </si>
  <si>
    <t>WOODBINE</t>
  </si>
  <si>
    <t>MAHOGANY ROAD</t>
  </si>
  <si>
    <t>TELTRIST</t>
  </si>
  <si>
    <t>WP FLAWLESS</t>
  </si>
  <si>
    <t>KELECYN CHIP</t>
  </si>
  <si>
    <t>KIVI AMINATION</t>
  </si>
  <si>
    <t xml:space="preserve">SCOTTY PRINCE </t>
  </si>
  <si>
    <t>TOMMY</t>
  </si>
  <si>
    <t>Elevate</t>
  </si>
  <si>
    <t>TRIXIE</t>
  </si>
  <si>
    <t xml:space="preserve">Icarus Conaire    </t>
  </si>
  <si>
    <t>Felicity Cause</t>
  </si>
  <si>
    <t>Emily Bradfield</t>
  </si>
  <si>
    <t>Grace Cleary</t>
  </si>
  <si>
    <t>Clare Bryce</t>
  </si>
  <si>
    <t>Samantha Robertson</t>
  </si>
  <si>
    <t>Lucy Hunkin</t>
  </si>
  <si>
    <t>Angus Graham</t>
  </si>
  <si>
    <t>PASQUIN</t>
  </si>
  <si>
    <t>CENTEGO</t>
  </si>
  <si>
    <t>K.L. PROFIT</t>
  </si>
  <si>
    <t>WHY NOT GEORGE</t>
  </si>
  <si>
    <t>DUTCH CHOICE</t>
  </si>
  <si>
    <t>SUNBURY LODGE DOLLY</t>
  </si>
  <si>
    <t>KINGS RHAPSODY</t>
  </si>
  <si>
    <t>Scots PGC</t>
  </si>
  <si>
    <t>The Scots PGC College</t>
  </si>
  <si>
    <t>st teresas catholic college</t>
  </si>
  <si>
    <t>Chisholm Catholic College</t>
  </si>
  <si>
    <t>Brittney Withers</t>
  </si>
  <si>
    <t>Scarlett Guest-carver</t>
  </si>
  <si>
    <t>Brittany Murphy</t>
  </si>
  <si>
    <t>Maddi Butel</t>
  </si>
  <si>
    <t>Springfield Anglican College</t>
  </si>
  <si>
    <t>stuartholme</t>
  </si>
  <si>
    <t>Suncoast Christian College</t>
  </si>
  <si>
    <t xml:space="preserve">Mary MacKillop    </t>
  </si>
  <si>
    <t>KING LEO</t>
  </si>
  <si>
    <t>SIR LOUIE VI</t>
  </si>
  <si>
    <t>SHES MY MATE</t>
  </si>
  <si>
    <t>CANOPY GROVE ENCORE</t>
  </si>
  <si>
    <t>IT'S WHO</t>
  </si>
  <si>
    <t>CEST LA VIE OREO</t>
  </si>
  <si>
    <t>BELCAM JADORE</t>
  </si>
  <si>
    <t xml:space="preserve">Celtic Gilligan  </t>
  </si>
  <si>
    <t>SHES A DIVA</t>
  </si>
  <si>
    <t>KIA CREEK</t>
  </si>
  <si>
    <t>Two Phase</t>
  </si>
  <si>
    <t>SCR</t>
  </si>
  <si>
    <t>Olivia McSwan</t>
  </si>
  <si>
    <t>Sturartholme</t>
  </si>
  <si>
    <t>Imperial Gwnneth</t>
  </si>
  <si>
    <t>scr</t>
  </si>
  <si>
    <t>1st</t>
  </si>
  <si>
    <t>2nd</t>
  </si>
  <si>
    <t>3rd</t>
  </si>
  <si>
    <t>4th</t>
  </si>
  <si>
    <t>5th</t>
  </si>
  <si>
    <t>6th</t>
  </si>
  <si>
    <t>Two</t>
  </si>
  <si>
    <t>Phase</t>
  </si>
  <si>
    <t>ret</t>
  </si>
  <si>
    <t>STUARTHOLME TEAM 1</t>
  </si>
  <si>
    <t>MARY MACKILLOP</t>
  </si>
  <si>
    <t>STUARTHOLME TEAM 2</t>
  </si>
  <si>
    <r>
      <rPr>
        <b/>
        <sz val="12"/>
        <rFont val="Calibri"/>
        <family val="2"/>
      </rPr>
      <t xml:space="preserve">NOTE: </t>
    </r>
    <r>
      <rPr>
        <b/>
        <sz val="11"/>
        <rFont val="Calibri"/>
        <family val="2"/>
      </rPr>
      <t>For order of classes within the rings please see the</t>
    </r>
    <r>
      <rPr>
        <b/>
        <sz val="12"/>
        <rFont val="Calibri"/>
        <family val="2"/>
      </rPr>
      <t xml:space="preserve"> RING RUNNING ORDER</t>
    </r>
    <r>
      <rPr>
        <b/>
        <sz val="11"/>
        <rFont val="Calibri"/>
        <family val="2"/>
      </rPr>
      <t xml:space="preserve"> sheet, this running order may be changed during the day if required</t>
    </r>
  </si>
  <si>
    <t>STURARTHOLME TEAM 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</si>
</sst>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Tahoma"/>
      <family val="2"/>
    </font>
    <font>
      <sz val="12"/>
      <name val="Calibri"/>
      <family val="2"/>
    </font>
    <font>
      <sz val="12"/>
      <name val="Arial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20" fontId="0" fillId="0" borderId="0" xfId="0" applyNumberFormat="1" applyAlignment="1">
      <alignment horizontal="right"/>
    </xf>
    <xf numFmtId="20" fontId="0" fillId="0" borderId="0" xfId="0" applyNumberFormat="1" applyBorder="1" applyAlignment="1">
      <alignment horizontal="right"/>
    </xf>
    <xf numFmtId="20" fontId="19" fillId="0" borderId="0" xfId="0" applyNumberFormat="1" applyFont="1" applyAlignment="1">
      <alignment horizontal="right"/>
    </xf>
    <xf numFmtId="20" fontId="45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3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3" fillId="11" borderId="14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3" fillId="13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11" borderId="16" xfId="0" applyFont="1" applyFill="1" applyBorder="1" applyAlignment="1">
      <alignment wrapText="1"/>
    </xf>
    <xf numFmtId="0" fontId="23" fillId="9" borderId="16" xfId="0" applyFont="1" applyFill="1" applyBorder="1" applyAlignment="1">
      <alignment wrapText="1"/>
    </xf>
    <xf numFmtId="0" fontId="23" fillId="13" borderId="16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3" fillId="13" borderId="13" xfId="0" applyFont="1" applyFill="1" applyBorder="1" applyAlignment="1">
      <alignment wrapText="1"/>
    </xf>
    <xf numFmtId="0" fontId="19" fillId="0" borderId="0" xfId="0" applyFont="1" applyAlignment="1">
      <alignment/>
    </xf>
    <xf numFmtId="0" fontId="24" fillId="33" borderId="17" xfId="0" applyFont="1" applyFill="1" applyBorder="1" applyAlignment="1">
      <alignment wrapText="1"/>
    </xf>
    <xf numFmtId="0" fontId="19" fillId="33" borderId="18" xfId="0" applyFont="1" applyFill="1" applyBorder="1" applyAlignment="1">
      <alignment wrapText="1"/>
    </xf>
    <xf numFmtId="0" fontId="21" fillId="33" borderId="19" xfId="0" applyFont="1" applyFill="1" applyBorder="1" applyAlignment="1">
      <alignment wrapText="1"/>
    </xf>
    <xf numFmtId="0" fontId="21" fillId="33" borderId="20" xfId="0" applyFont="1" applyFill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/>
    </xf>
    <xf numFmtId="20" fontId="25" fillId="0" borderId="0" xfId="0" applyNumberFormat="1" applyFont="1" applyAlignment="1">
      <alignment horizontal="right" wrapText="1"/>
    </xf>
    <xf numFmtId="0" fontId="19" fillId="11" borderId="25" xfId="0" applyFont="1" applyFill="1" applyBorder="1" applyAlignment="1">
      <alignment/>
    </xf>
    <xf numFmtId="0" fontId="19" fillId="11" borderId="26" xfId="0" applyFont="1" applyFill="1" applyBorder="1" applyAlignment="1">
      <alignment/>
    </xf>
    <xf numFmtId="0" fontId="19" fillId="9" borderId="26" xfId="0" applyFont="1" applyFill="1" applyBorder="1" applyAlignment="1">
      <alignment/>
    </xf>
    <xf numFmtId="0" fontId="19" fillId="13" borderId="26" xfId="0" applyFont="1" applyFill="1" applyBorder="1" applyAlignment="1">
      <alignment/>
    </xf>
    <xf numFmtId="0" fontId="19" fillId="0" borderId="26" xfId="0" applyFont="1" applyBorder="1" applyAlignment="1">
      <alignment/>
    </xf>
    <xf numFmtId="0" fontId="26" fillId="0" borderId="13" xfId="0" applyFont="1" applyBorder="1" applyAlignment="1">
      <alignment/>
    </xf>
    <xf numFmtId="0" fontId="19" fillId="11" borderId="27" xfId="0" applyFont="1" applyFill="1" applyBorder="1" applyAlignment="1">
      <alignment/>
    </xf>
    <xf numFmtId="0" fontId="19" fillId="11" borderId="13" xfId="0" applyFont="1" applyFill="1" applyBorder="1" applyAlignment="1">
      <alignment/>
    </xf>
    <xf numFmtId="0" fontId="19" fillId="9" borderId="13" xfId="0" applyFont="1" applyFill="1" applyBorder="1" applyAlignment="1">
      <alignment/>
    </xf>
    <xf numFmtId="0" fontId="19" fillId="13" borderId="13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8" xfId="0" applyFont="1" applyBorder="1" applyAlignment="1">
      <alignment horizontal="right" wrapText="1"/>
    </xf>
    <xf numFmtId="0" fontId="19" fillId="11" borderId="29" xfId="0" applyFont="1" applyFill="1" applyBorder="1" applyAlignment="1">
      <alignment/>
    </xf>
    <xf numFmtId="0" fontId="19" fillId="11" borderId="16" xfId="0" applyFont="1" applyFill="1" applyBorder="1" applyAlignment="1">
      <alignment/>
    </xf>
    <xf numFmtId="0" fontId="19" fillId="9" borderId="16" xfId="0" applyFont="1" applyFill="1" applyBorder="1" applyAlignment="1">
      <alignment/>
    </xf>
    <xf numFmtId="0" fontId="19" fillId="13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30" xfId="0" applyFont="1" applyBorder="1" applyAlignment="1">
      <alignment/>
    </xf>
    <xf numFmtId="0" fontId="19" fillId="33" borderId="19" xfId="0" applyFont="1" applyFill="1" applyBorder="1" applyAlignment="1">
      <alignment wrapText="1"/>
    </xf>
    <xf numFmtId="0" fontId="19" fillId="33" borderId="20" xfId="0" applyFont="1" applyFill="1" applyBorder="1" applyAlignment="1">
      <alignment horizontal="right" wrapText="1"/>
    </xf>
    <xf numFmtId="0" fontId="19" fillId="11" borderId="0" xfId="0" applyFont="1" applyFill="1" applyAlignment="1">
      <alignment/>
    </xf>
    <xf numFmtId="0" fontId="19" fillId="9" borderId="0" xfId="0" applyFont="1" applyFill="1" applyAlignment="1">
      <alignment/>
    </xf>
    <xf numFmtId="0" fontId="19" fillId="13" borderId="0" xfId="0" applyFont="1" applyFill="1" applyAlignment="1">
      <alignment/>
    </xf>
    <xf numFmtId="0" fontId="19" fillId="0" borderId="31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34" xfId="0" applyFont="1" applyBorder="1" applyAlignment="1">
      <alignment/>
    </xf>
    <xf numFmtId="0" fontId="27" fillId="0" borderId="13" xfId="0" applyFont="1" applyBorder="1" applyAlignment="1">
      <alignment/>
    </xf>
    <xf numFmtId="20" fontId="28" fillId="34" borderId="0" xfId="0" applyNumberFormat="1" applyFont="1" applyFill="1" applyAlignment="1">
      <alignment horizontal="right"/>
    </xf>
    <xf numFmtId="0" fontId="19" fillId="35" borderId="31" xfId="0" applyFont="1" applyFill="1" applyBorder="1" applyAlignment="1">
      <alignment wrapText="1"/>
    </xf>
    <xf numFmtId="0" fontId="19" fillId="0" borderId="34" xfId="0" applyFont="1" applyBorder="1" applyAlignment="1">
      <alignment horizontal="right" wrapText="1"/>
    </xf>
    <xf numFmtId="20" fontId="19" fillId="0" borderId="0" xfId="0" applyNumberFormat="1" applyFont="1" applyFill="1" applyBorder="1" applyAlignment="1">
      <alignment horizontal="right" wrapText="1"/>
    </xf>
    <xf numFmtId="0" fontId="24" fillId="35" borderId="17" xfId="0" applyFont="1" applyFill="1" applyBorder="1" applyAlignment="1">
      <alignment wrapText="1"/>
    </xf>
    <xf numFmtId="20" fontId="19" fillId="0" borderId="0" xfId="0" applyNumberFormat="1" applyFont="1" applyBorder="1" applyAlignment="1">
      <alignment horizontal="right"/>
    </xf>
    <xf numFmtId="0" fontId="19" fillId="0" borderId="11" xfId="0" applyFont="1" applyFill="1" applyBorder="1" applyAlignment="1">
      <alignment wrapText="1"/>
    </xf>
    <xf numFmtId="20" fontId="45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9" fillId="11" borderId="0" xfId="0" applyFont="1" applyFill="1" applyBorder="1" applyAlignment="1">
      <alignment/>
    </xf>
    <xf numFmtId="0" fontId="19" fillId="9" borderId="0" xfId="0" applyFont="1" applyFill="1" applyBorder="1" applyAlignment="1">
      <alignment/>
    </xf>
    <xf numFmtId="0" fontId="19" fillId="1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11" borderId="35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23" fillId="9" borderId="35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/>
    </xf>
    <xf numFmtId="0" fontId="23" fillId="13" borderId="35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center"/>
    </xf>
    <xf numFmtId="0" fontId="23" fillId="13" borderId="15" xfId="0" applyFont="1" applyFill="1" applyBorder="1" applyAlignment="1">
      <alignment horizontal="center"/>
    </xf>
    <xf numFmtId="0" fontId="21" fillId="0" borderId="36" xfId="0" applyFont="1" applyBorder="1" applyAlignment="1">
      <alignment horizontal="left" vertical="center"/>
    </xf>
    <xf numFmtId="0" fontId="24" fillId="34" borderId="37" xfId="0" applyFont="1" applyFill="1" applyBorder="1" applyAlignment="1">
      <alignment horizontal="left" wrapText="1"/>
    </xf>
    <xf numFmtId="0" fontId="24" fillId="34" borderId="38" xfId="0" applyFont="1" applyFill="1" applyBorder="1" applyAlignment="1">
      <alignment horizontal="left" wrapText="1"/>
    </xf>
    <xf numFmtId="0" fontId="24" fillId="34" borderId="39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4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255.57421875" style="0" customWidth="1"/>
  </cols>
  <sheetData>
    <row r="1" ht="229.5" customHeight="1">
      <c r="A1" s="2" t="s">
        <v>47</v>
      </c>
    </row>
    <row r="2" ht="345">
      <c r="A2" s="2" t="s">
        <v>46</v>
      </c>
    </row>
  </sheetData>
  <sheetProtection/>
  <printOptions/>
  <pageMargins left="0.7" right="0.7" top="0.75" bottom="0.75" header="0.3" footer="0.3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zoomScalePageLayoutView="0" workbookViewId="0" topLeftCell="A88">
      <selection activeCell="A101" sqref="A101"/>
    </sheetView>
  </sheetViews>
  <sheetFormatPr defaultColWidth="9.140625" defaultRowHeight="15"/>
  <cols>
    <col min="1" max="1" width="5.421875" style="14" bestFit="1" customWidth="1"/>
    <col min="2" max="2" width="35.8515625" style="16" bestFit="1" customWidth="1"/>
    <col min="3" max="3" width="37.421875" style="16" bestFit="1" customWidth="1"/>
    <col min="4" max="4" width="36.140625" style="16" bestFit="1" customWidth="1"/>
    <col min="5" max="5" width="5.57421875" style="18" customWidth="1"/>
    <col min="6" max="6" width="0.5625" style="18" customWidth="1"/>
    <col min="7" max="7" width="0.13671875" style="18" customWidth="1"/>
    <col min="8" max="8" width="3.00390625" style="18" customWidth="1"/>
    <col min="9" max="9" width="7.8515625" style="65" customWidth="1"/>
    <col min="10" max="10" width="8.57421875" style="65" customWidth="1"/>
    <col min="11" max="11" width="8.7109375" style="65" customWidth="1"/>
    <col min="12" max="12" width="7.8515625" style="65" customWidth="1"/>
    <col min="13" max="13" width="7.28125" style="65" bestFit="1" customWidth="1"/>
    <col min="14" max="14" width="8.57421875" style="65" customWidth="1"/>
    <col min="15" max="15" width="9.140625" style="66" customWidth="1"/>
    <col min="16" max="16" width="9.421875" style="66" customWidth="1"/>
    <col min="17" max="17" width="8.8515625" style="66" customWidth="1"/>
    <col min="18" max="18" width="7.421875" style="66" customWidth="1"/>
    <col min="19" max="19" width="7.00390625" style="66" customWidth="1"/>
    <col min="20" max="20" width="9.00390625" style="66" customWidth="1"/>
    <col min="21" max="21" width="8.00390625" style="67" customWidth="1"/>
    <col min="22" max="22" width="7.28125" style="67" customWidth="1"/>
    <col min="23" max="23" width="8.00390625" style="67" customWidth="1"/>
    <col min="24" max="24" width="8.28125" style="67" customWidth="1"/>
    <col min="25" max="25" width="8.140625" style="16" customWidth="1"/>
    <col min="26" max="26" width="12.7109375" style="16" customWidth="1"/>
    <col min="27" max="27" width="22.7109375" style="16" customWidth="1"/>
    <col min="28" max="16384" width="9.140625" style="16" customWidth="1"/>
  </cols>
  <sheetData>
    <row r="1" spans="2:26" ht="60" customHeight="1">
      <c r="B1" s="15" t="s">
        <v>17</v>
      </c>
      <c r="E1" s="17"/>
      <c r="I1" s="93" t="s">
        <v>20</v>
      </c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2:26" ht="60" customHeight="1">
      <c r="B2" s="15"/>
      <c r="E2" s="17"/>
      <c r="I2" s="95" t="s">
        <v>19</v>
      </c>
      <c r="J2" s="96"/>
      <c r="K2" s="96"/>
      <c r="L2" s="96"/>
      <c r="M2" s="97"/>
      <c r="N2" s="19"/>
      <c r="O2" s="98" t="s">
        <v>196</v>
      </c>
      <c r="P2" s="99"/>
      <c r="Q2" s="99"/>
      <c r="R2" s="99"/>
      <c r="S2" s="100"/>
      <c r="T2" s="20"/>
      <c r="U2" s="101" t="s">
        <v>24</v>
      </c>
      <c r="V2" s="102"/>
      <c r="W2" s="103"/>
      <c r="X2" s="21"/>
      <c r="Y2" s="22" t="s">
        <v>26</v>
      </c>
      <c r="Z2" s="23" t="s">
        <v>25</v>
      </c>
    </row>
    <row r="3" spans="1:27" s="30" customFormat="1" ht="60" customHeight="1" thickBot="1">
      <c r="A3" s="14" t="s">
        <v>27</v>
      </c>
      <c r="B3" s="104" t="s">
        <v>214</v>
      </c>
      <c r="C3" s="104"/>
      <c r="D3" s="104"/>
      <c r="E3" s="104"/>
      <c r="F3" s="18"/>
      <c r="G3" s="18"/>
      <c r="H3" s="18"/>
      <c r="I3" s="24" t="s">
        <v>21</v>
      </c>
      <c r="J3" s="24" t="s">
        <v>38</v>
      </c>
      <c r="K3" s="24" t="s">
        <v>22</v>
      </c>
      <c r="L3" s="24" t="s">
        <v>39</v>
      </c>
      <c r="M3" s="24" t="s">
        <v>23</v>
      </c>
      <c r="N3" s="24" t="s">
        <v>32</v>
      </c>
      <c r="O3" s="25" t="s">
        <v>21</v>
      </c>
      <c r="P3" s="25" t="s">
        <v>38</v>
      </c>
      <c r="Q3" s="25" t="s">
        <v>22</v>
      </c>
      <c r="R3" s="25" t="s">
        <v>39</v>
      </c>
      <c r="S3" s="25" t="s">
        <v>23</v>
      </c>
      <c r="T3" s="25" t="s">
        <v>32</v>
      </c>
      <c r="U3" s="26" t="s">
        <v>41</v>
      </c>
      <c r="V3" s="26" t="s">
        <v>40</v>
      </c>
      <c r="W3" s="26" t="s">
        <v>23</v>
      </c>
      <c r="X3" s="26" t="s">
        <v>33</v>
      </c>
      <c r="Y3" s="27" t="s">
        <v>26</v>
      </c>
      <c r="Z3" s="28" t="s">
        <v>25</v>
      </c>
      <c r="AA3" s="29" t="s">
        <v>37</v>
      </c>
    </row>
    <row r="4" spans="1:27" ht="15.75" thickBot="1">
      <c r="A4" s="14">
        <v>1</v>
      </c>
      <c r="B4" s="31" t="s">
        <v>8</v>
      </c>
      <c r="C4" s="32"/>
      <c r="D4" s="33"/>
      <c r="E4" s="34"/>
      <c r="I4" s="105" t="s">
        <v>8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35"/>
    </row>
    <row r="5" spans="1:27" ht="14.25">
      <c r="A5" s="14">
        <v>1</v>
      </c>
      <c r="B5" s="36" t="s">
        <v>42</v>
      </c>
      <c r="C5" s="37" t="s">
        <v>43</v>
      </c>
      <c r="D5" s="38" t="s">
        <v>44</v>
      </c>
      <c r="E5" s="39" t="s">
        <v>45</v>
      </c>
      <c r="F5" s="9"/>
      <c r="G5" s="40"/>
      <c r="H5" s="9"/>
      <c r="I5" s="41"/>
      <c r="J5" s="42"/>
      <c r="K5" s="42"/>
      <c r="L5" s="42"/>
      <c r="M5" s="42"/>
      <c r="N5" s="42" t="e">
        <f>VLOOKUP(M5,'Placing lookup'!$A$1:$B$39,2,FALSE)</f>
        <v>#N/A</v>
      </c>
      <c r="O5" s="43"/>
      <c r="P5" s="43"/>
      <c r="Q5" s="43"/>
      <c r="R5" s="43"/>
      <c r="S5" s="43"/>
      <c r="T5" s="43" t="e">
        <f>VLOOKUP(S5,'Placing lookup'!$A$1:$B$39,2,FALSE)</f>
        <v>#N/A</v>
      </c>
      <c r="U5" s="44"/>
      <c r="V5" s="44"/>
      <c r="W5" s="44"/>
      <c r="X5" s="44" t="e">
        <f>VLOOKUP(W5,'Placing lookup'!$A$1:$B$39,2,FALSE)</f>
        <v>#N/A</v>
      </c>
      <c r="Y5" s="45" t="e">
        <f aca="true" t="shared" si="0" ref="Y5:Y12">SUM(X5,T5,N5)</f>
        <v>#N/A</v>
      </c>
      <c r="Z5" s="39"/>
      <c r="AA5" s="35"/>
    </row>
    <row r="6" spans="1:27" ht="20.25" customHeight="1">
      <c r="A6" s="14">
        <v>1</v>
      </c>
      <c r="B6" s="46" t="s">
        <v>48</v>
      </c>
      <c r="C6" s="46" t="s">
        <v>7</v>
      </c>
      <c r="D6" s="46" t="s">
        <v>54</v>
      </c>
      <c r="E6" s="46">
        <v>5977</v>
      </c>
      <c r="F6" s="9"/>
      <c r="G6" s="40"/>
      <c r="H6" s="9"/>
      <c r="I6" s="47">
        <v>0</v>
      </c>
      <c r="J6" s="48">
        <v>100.03</v>
      </c>
      <c r="K6" s="48">
        <v>0</v>
      </c>
      <c r="L6" s="48">
        <v>65.44</v>
      </c>
      <c r="M6" s="48">
        <v>3</v>
      </c>
      <c r="N6" s="48">
        <f>VLOOKUP(M6,'Placing lookup'!$A$1:$B$39,2,FALSE)</f>
        <v>28</v>
      </c>
      <c r="O6" s="49">
        <v>0</v>
      </c>
      <c r="P6" s="49">
        <v>73.85</v>
      </c>
      <c r="Q6" s="49">
        <v>0</v>
      </c>
      <c r="R6" s="49">
        <v>50.88</v>
      </c>
      <c r="S6" s="49">
        <v>4</v>
      </c>
      <c r="T6" s="49">
        <f>VLOOKUP(S6,'Placing lookup'!$A$1:$B$39,2,FALSE)</f>
        <v>27</v>
      </c>
      <c r="U6" s="50">
        <v>0</v>
      </c>
      <c r="V6" s="50">
        <v>74.66</v>
      </c>
      <c r="W6" s="50">
        <v>3</v>
      </c>
      <c r="X6" s="50">
        <f>VLOOKUP(W6,'Placing lookup'!$A$1:$B$39,2,FALSE)</f>
        <v>28</v>
      </c>
      <c r="Y6" s="51">
        <f t="shared" si="0"/>
        <v>83</v>
      </c>
      <c r="Z6" s="52" t="s">
        <v>204</v>
      </c>
      <c r="AA6" s="35"/>
    </row>
    <row r="7" spans="1:27" ht="20.25" customHeight="1">
      <c r="A7" s="14">
        <v>1</v>
      </c>
      <c r="B7" s="46" t="s">
        <v>49</v>
      </c>
      <c r="C7" s="46" t="s">
        <v>60</v>
      </c>
      <c r="D7" s="46" t="s">
        <v>55</v>
      </c>
      <c r="E7" s="46">
        <v>5890</v>
      </c>
      <c r="F7" s="9"/>
      <c r="G7" s="40"/>
      <c r="H7" s="9"/>
      <c r="I7" s="47" t="s">
        <v>31</v>
      </c>
      <c r="J7" s="48"/>
      <c r="K7" s="48"/>
      <c r="L7" s="48"/>
      <c r="M7" s="48"/>
      <c r="N7" s="48">
        <v>0</v>
      </c>
      <c r="O7" s="49">
        <v>0</v>
      </c>
      <c r="P7" s="49">
        <v>47.4</v>
      </c>
      <c r="Q7" s="49">
        <v>0</v>
      </c>
      <c r="R7" s="49">
        <v>40.6</v>
      </c>
      <c r="S7" s="49">
        <v>3</v>
      </c>
      <c r="T7" s="49">
        <f>VLOOKUP(S7,'Placing lookup'!$A$1:$B$39,2,FALSE)</f>
        <v>28</v>
      </c>
      <c r="U7" s="50">
        <v>0</v>
      </c>
      <c r="V7" s="50">
        <v>68.19</v>
      </c>
      <c r="W7" s="50">
        <v>2</v>
      </c>
      <c r="X7" s="50">
        <f>VLOOKUP(W7,'Placing lookup'!$A$1:$B$39,2,FALSE)</f>
        <v>29</v>
      </c>
      <c r="Y7" s="51">
        <f t="shared" si="0"/>
        <v>57</v>
      </c>
      <c r="Z7" s="52" t="s">
        <v>206</v>
      </c>
      <c r="AA7" s="35"/>
    </row>
    <row r="8" spans="1:27" ht="16.5" customHeight="1">
      <c r="A8" s="14">
        <v>1</v>
      </c>
      <c r="B8" s="46" t="s">
        <v>50</v>
      </c>
      <c r="C8" s="46" t="s">
        <v>61</v>
      </c>
      <c r="D8" s="46" t="s">
        <v>56</v>
      </c>
      <c r="E8" s="46">
        <v>5956</v>
      </c>
      <c r="F8" s="9"/>
      <c r="G8" s="9"/>
      <c r="H8" s="9"/>
      <c r="I8" s="47">
        <v>0</v>
      </c>
      <c r="J8" s="48">
        <v>61.36</v>
      </c>
      <c r="K8" s="48">
        <v>0</v>
      </c>
      <c r="L8" s="48">
        <v>41.19</v>
      </c>
      <c r="M8" s="48">
        <v>2</v>
      </c>
      <c r="N8" s="48">
        <f>VLOOKUP(M8,'Placing lookup'!$A$1:$B$39,2,FALSE)</f>
        <v>29</v>
      </c>
      <c r="O8" s="49">
        <v>0</v>
      </c>
      <c r="P8" s="49">
        <v>46.84</v>
      </c>
      <c r="Q8" s="49">
        <v>0</v>
      </c>
      <c r="R8" s="49">
        <v>32.33</v>
      </c>
      <c r="S8" s="49">
        <v>2</v>
      </c>
      <c r="T8" s="49">
        <f>VLOOKUP(S8,'Placing lookup'!$A$1:$B$39,2,FALSE)</f>
        <v>29</v>
      </c>
      <c r="U8" s="50">
        <v>4</v>
      </c>
      <c r="V8" s="50">
        <v>56.05</v>
      </c>
      <c r="W8" s="50">
        <v>5</v>
      </c>
      <c r="X8" s="50">
        <f>VLOOKUP(W8,'Placing lookup'!$A$1:$B$39,2,FALSE)</f>
        <v>26</v>
      </c>
      <c r="Y8" s="51">
        <f t="shared" si="0"/>
        <v>84</v>
      </c>
      <c r="Z8" s="52" t="s">
        <v>203</v>
      </c>
      <c r="AA8" s="35"/>
    </row>
    <row r="9" spans="1:27" ht="15">
      <c r="A9" s="14">
        <v>1</v>
      </c>
      <c r="B9" s="46" t="s">
        <v>51</v>
      </c>
      <c r="C9" s="46" t="s">
        <v>62</v>
      </c>
      <c r="D9" s="46" t="s">
        <v>57</v>
      </c>
      <c r="E9" s="46">
        <v>4743</v>
      </c>
      <c r="F9" s="9"/>
      <c r="G9" s="40"/>
      <c r="H9" s="9"/>
      <c r="I9" s="47">
        <v>0</v>
      </c>
      <c r="J9" s="48">
        <v>54.6</v>
      </c>
      <c r="K9" s="48">
        <v>0</v>
      </c>
      <c r="L9" s="48">
        <v>34.62</v>
      </c>
      <c r="M9" s="48">
        <v>1</v>
      </c>
      <c r="N9" s="48">
        <f>VLOOKUP(M9,'Placing lookup'!$A$1:$B$39,2,FALSE)</f>
        <v>30</v>
      </c>
      <c r="O9" s="49">
        <v>0</v>
      </c>
      <c r="P9" s="49">
        <v>38.84</v>
      </c>
      <c r="Q9" s="49">
        <v>0</v>
      </c>
      <c r="R9" s="49">
        <v>29.22</v>
      </c>
      <c r="S9" s="49">
        <v>1</v>
      </c>
      <c r="T9" s="49">
        <f>VLOOKUP(S9,'Placing lookup'!$A$1:$B$39,2,FALSE)</f>
        <v>30</v>
      </c>
      <c r="U9" s="50">
        <v>0</v>
      </c>
      <c r="V9" s="50">
        <v>54.05</v>
      </c>
      <c r="W9" s="50">
        <v>1</v>
      </c>
      <c r="X9" s="50">
        <f>VLOOKUP(W9,'Placing lookup'!$A$1:$B$39,2,FALSE)</f>
        <v>30</v>
      </c>
      <c r="Y9" s="51">
        <f t="shared" si="0"/>
        <v>90</v>
      </c>
      <c r="Z9" s="52" t="s">
        <v>202</v>
      </c>
      <c r="AA9" s="35"/>
    </row>
    <row r="10" spans="1:27" ht="15.75" customHeight="1">
      <c r="A10" s="14">
        <v>1</v>
      </c>
      <c r="B10" s="46" t="s">
        <v>52</v>
      </c>
      <c r="C10" s="46" t="s">
        <v>7</v>
      </c>
      <c r="D10" s="46" t="s">
        <v>58</v>
      </c>
      <c r="E10" s="46">
        <v>5976</v>
      </c>
      <c r="F10" s="9"/>
      <c r="G10" s="40"/>
      <c r="H10" s="9"/>
      <c r="I10" s="47">
        <v>0</v>
      </c>
      <c r="J10" s="48">
        <v>96.97</v>
      </c>
      <c r="K10" s="48">
        <v>0</v>
      </c>
      <c r="L10" s="48">
        <v>82.3</v>
      </c>
      <c r="M10" s="48">
        <v>4</v>
      </c>
      <c r="N10" s="48">
        <f>VLOOKUP(M10,'Placing lookup'!$A$1:$B$39,2,FALSE)</f>
        <v>27</v>
      </c>
      <c r="O10" s="49">
        <v>3</v>
      </c>
      <c r="P10" s="49">
        <v>82.72</v>
      </c>
      <c r="Q10" s="49"/>
      <c r="R10" s="49"/>
      <c r="S10" s="49">
        <v>5</v>
      </c>
      <c r="T10" s="49">
        <f>VLOOKUP(S10,'Placing lookup'!$A$1:$B$39,2,FALSE)</f>
        <v>26</v>
      </c>
      <c r="U10" s="50">
        <v>0</v>
      </c>
      <c r="V10" s="50">
        <v>94.88</v>
      </c>
      <c r="W10" s="50">
        <v>4</v>
      </c>
      <c r="X10" s="50">
        <f>VLOOKUP(W10,'Placing lookup'!$A$1:$B$39,2,FALSE)</f>
        <v>27</v>
      </c>
      <c r="Y10" s="51">
        <f t="shared" si="0"/>
        <v>80</v>
      </c>
      <c r="Z10" s="52" t="s">
        <v>205</v>
      </c>
      <c r="AA10" s="35"/>
    </row>
    <row r="11" spans="1:27" ht="15">
      <c r="A11" s="14">
        <v>1</v>
      </c>
      <c r="B11" s="46" t="s">
        <v>53</v>
      </c>
      <c r="C11" s="46" t="s">
        <v>63</v>
      </c>
      <c r="D11" s="46" t="s">
        <v>59</v>
      </c>
      <c r="E11" s="46">
        <v>5996</v>
      </c>
      <c r="F11" s="9"/>
      <c r="G11" s="40"/>
      <c r="H11" s="9"/>
      <c r="I11" s="47" t="s">
        <v>31</v>
      </c>
      <c r="J11" s="48"/>
      <c r="K11" s="48"/>
      <c r="L11" s="48"/>
      <c r="M11" s="48"/>
      <c r="N11" s="48">
        <v>0</v>
      </c>
      <c r="O11" s="49">
        <v>4</v>
      </c>
      <c r="P11" s="49">
        <v>71.4</v>
      </c>
      <c r="Q11" s="49"/>
      <c r="R11" s="49"/>
      <c r="S11" s="49">
        <v>6</v>
      </c>
      <c r="T11" s="49">
        <f>VLOOKUP(S11,'Placing lookup'!$A$1:$B$39,2,FALSE)</f>
        <v>25</v>
      </c>
      <c r="U11" s="50">
        <v>8</v>
      </c>
      <c r="V11" s="50">
        <v>94.94</v>
      </c>
      <c r="W11" s="50">
        <v>6</v>
      </c>
      <c r="X11" s="50">
        <f>VLOOKUP(W11,'Placing lookup'!$A$1:$B$39,2,FALSE)</f>
        <v>25</v>
      </c>
      <c r="Y11" s="51">
        <f t="shared" si="0"/>
        <v>50</v>
      </c>
      <c r="Z11" s="52" t="s">
        <v>207</v>
      </c>
      <c r="AA11" s="35"/>
    </row>
    <row r="12" spans="1:27" ht="14.25">
      <c r="A12" s="14">
        <v>1</v>
      </c>
      <c r="B12" s="53"/>
      <c r="C12" s="54"/>
      <c r="D12" s="55"/>
      <c r="E12" s="56"/>
      <c r="F12" s="9"/>
      <c r="G12" s="9"/>
      <c r="H12" s="9"/>
      <c r="I12" s="47"/>
      <c r="J12" s="48"/>
      <c r="K12" s="48"/>
      <c r="L12" s="48"/>
      <c r="M12" s="48"/>
      <c r="N12" s="48" t="e">
        <f>VLOOKUP(M12,'Placing lookup'!$A$1:$B$39,2,FALSE)</f>
        <v>#N/A</v>
      </c>
      <c r="O12" s="49"/>
      <c r="P12" s="49"/>
      <c r="Q12" s="49"/>
      <c r="R12" s="49"/>
      <c r="S12" s="49"/>
      <c r="T12" s="49" t="e">
        <f>VLOOKUP(S12,'Placing lookup'!$A$1:$B$39,2,FALSE)</f>
        <v>#N/A</v>
      </c>
      <c r="U12" s="50"/>
      <c r="V12" s="50"/>
      <c r="W12" s="50"/>
      <c r="X12" s="50" t="e">
        <f>VLOOKUP(W12,'Placing lookup'!$A$1:$B$39,2,FALSE)</f>
        <v>#N/A</v>
      </c>
      <c r="Y12" s="51" t="e">
        <f t="shared" si="0"/>
        <v>#N/A</v>
      </c>
      <c r="Z12" s="52"/>
      <c r="AA12" s="35"/>
    </row>
    <row r="13" spans="1:27" ht="15" thickBot="1">
      <c r="A13" s="14">
        <v>1</v>
      </c>
      <c r="B13" s="53"/>
      <c r="C13" s="54"/>
      <c r="D13" s="55"/>
      <c r="E13" s="52"/>
      <c r="F13" s="9"/>
      <c r="G13" s="40"/>
      <c r="H13" s="9"/>
      <c r="I13" s="57"/>
      <c r="J13" s="58"/>
      <c r="K13" s="58"/>
      <c r="L13" s="58"/>
      <c r="M13" s="58"/>
      <c r="N13" s="58" t="e">
        <f>VLOOKUP(M13,'Placing lookup'!$A$1:$B$39,2,FALSE)</f>
        <v>#N/A</v>
      </c>
      <c r="O13" s="59"/>
      <c r="P13" s="59"/>
      <c r="Q13" s="59"/>
      <c r="R13" s="59"/>
      <c r="S13" s="59"/>
      <c r="T13" s="59" t="e">
        <f>VLOOKUP(S13,'Placing lookup'!$A$1:$B$39,2,FALSE)</f>
        <v>#N/A</v>
      </c>
      <c r="U13" s="60"/>
      <c r="V13" s="60"/>
      <c r="W13" s="60"/>
      <c r="X13" s="60" t="e">
        <f>VLOOKUP(W13,'Placing lookup'!$A$1:$B$39,2,FALSE)</f>
        <v>#N/A</v>
      </c>
      <c r="Y13" s="61" t="e">
        <f>SUM(X13,T13,N13)</f>
        <v>#N/A</v>
      </c>
      <c r="Z13" s="62"/>
      <c r="AA13" s="35"/>
    </row>
    <row r="14" spans="1:27" ht="15.75" thickBot="1">
      <c r="A14" s="14">
        <v>2</v>
      </c>
      <c r="B14" s="31" t="s">
        <v>5</v>
      </c>
      <c r="C14" s="32"/>
      <c r="D14" s="63"/>
      <c r="E14" s="64"/>
      <c r="I14" s="105" t="s">
        <v>5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7"/>
      <c r="AA14" s="35"/>
    </row>
    <row r="15" spans="1:27" ht="14.25">
      <c r="A15" s="14">
        <v>2</v>
      </c>
      <c r="B15" s="36" t="s">
        <v>42</v>
      </c>
      <c r="C15" s="37" t="s">
        <v>43</v>
      </c>
      <c r="D15" s="38" t="s">
        <v>44</v>
      </c>
      <c r="E15" s="39" t="s">
        <v>45</v>
      </c>
      <c r="F15" s="9"/>
      <c r="G15" s="40"/>
      <c r="H15" s="9"/>
      <c r="I15" s="41"/>
      <c r="J15" s="42"/>
      <c r="K15" s="42"/>
      <c r="L15" s="42"/>
      <c r="M15" s="42"/>
      <c r="N15" s="42" t="s">
        <v>19</v>
      </c>
      <c r="O15" s="43"/>
      <c r="P15" s="43"/>
      <c r="Q15" s="43"/>
      <c r="R15" s="43"/>
      <c r="S15" s="43" t="s">
        <v>208</v>
      </c>
      <c r="T15" s="43" t="s">
        <v>209</v>
      </c>
      <c r="U15" s="44"/>
      <c r="V15" s="44"/>
      <c r="W15" s="44"/>
      <c r="X15" s="44" t="s">
        <v>24</v>
      </c>
      <c r="Y15" s="45">
        <f>SUM(X15,T15,N15)</f>
        <v>0</v>
      </c>
      <c r="Z15" s="39"/>
      <c r="AA15" s="35"/>
    </row>
    <row r="16" spans="1:27" ht="20.25" customHeight="1">
      <c r="A16" s="14">
        <v>2</v>
      </c>
      <c r="B16" s="46" t="s">
        <v>6</v>
      </c>
      <c r="C16" s="46" t="s">
        <v>7</v>
      </c>
      <c r="D16" s="46" t="s">
        <v>66</v>
      </c>
      <c r="E16" s="46">
        <v>5782</v>
      </c>
      <c r="F16" s="9"/>
      <c r="G16" s="40"/>
      <c r="H16" s="9"/>
      <c r="I16" s="47">
        <v>0</v>
      </c>
      <c r="J16" s="48">
        <v>61.94</v>
      </c>
      <c r="K16" s="48">
        <v>0</v>
      </c>
      <c r="L16" s="48">
        <v>37.71</v>
      </c>
      <c r="M16" s="48">
        <v>2</v>
      </c>
      <c r="N16" s="48">
        <f>VLOOKUP(M16,'Placing lookup'!$A$1:$B$39,2,FALSE)</f>
        <v>29</v>
      </c>
      <c r="O16" s="49">
        <v>4</v>
      </c>
      <c r="P16" s="49">
        <v>50.91</v>
      </c>
      <c r="Q16" s="49"/>
      <c r="R16" s="49"/>
      <c r="S16" s="49">
        <v>3</v>
      </c>
      <c r="T16" s="49">
        <f>VLOOKUP(S16,'Placing lookup'!$A$1:$B$39,2,FALSE)</f>
        <v>28</v>
      </c>
      <c r="U16" s="50">
        <v>0</v>
      </c>
      <c r="V16" s="50">
        <v>52.82</v>
      </c>
      <c r="W16" s="50">
        <v>1</v>
      </c>
      <c r="X16" s="50">
        <f>VLOOKUP(W16,'Placing lookup'!$A$1:$B$39,2,FALSE)</f>
        <v>30</v>
      </c>
      <c r="Y16" s="51">
        <f>SUM(X16,T16,N16)</f>
        <v>87</v>
      </c>
      <c r="Z16" s="52" t="s">
        <v>203</v>
      </c>
      <c r="AA16" s="35"/>
    </row>
    <row r="17" spans="1:27" ht="20.25" customHeight="1">
      <c r="A17" s="14">
        <v>2</v>
      </c>
      <c r="B17" s="46" t="s">
        <v>64</v>
      </c>
      <c r="C17" s="46" t="s">
        <v>69</v>
      </c>
      <c r="D17" s="46" t="s">
        <v>67</v>
      </c>
      <c r="E17" s="46">
        <v>5561</v>
      </c>
      <c r="F17" s="9"/>
      <c r="G17" s="40"/>
      <c r="H17" s="9"/>
      <c r="I17" s="47">
        <v>0</v>
      </c>
      <c r="J17" s="48">
        <v>56.93</v>
      </c>
      <c r="K17" s="48">
        <v>0</v>
      </c>
      <c r="L17" s="48">
        <v>34.8</v>
      </c>
      <c r="M17" s="48">
        <v>1</v>
      </c>
      <c r="N17" s="48">
        <f>VLOOKUP(M17,'Placing lookup'!$A$1:$B$39,2,FALSE)</f>
        <v>30</v>
      </c>
      <c r="O17" s="49">
        <v>0</v>
      </c>
      <c r="P17" s="49">
        <v>51.38</v>
      </c>
      <c r="Q17" s="49">
        <v>0</v>
      </c>
      <c r="R17" s="49">
        <v>29.44</v>
      </c>
      <c r="S17" s="49">
        <v>1</v>
      </c>
      <c r="T17" s="49">
        <f>VLOOKUP(S17,'Placing lookup'!$A$1:$B$39,2,FALSE)</f>
        <v>30</v>
      </c>
      <c r="U17" s="50">
        <v>4</v>
      </c>
      <c r="V17" s="50">
        <v>53.48</v>
      </c>
      <c r="W17" s="50">
        <v>3</v>
      </c>
      <c r="X17" s="50">
        <f>VLOOKUP(W17,'Placing lookup'!$A$1:$B$39,2,FALSE)</f>
        <v>28</v>
      </c>
      <c r="Y17" s="51">
        <f>SUM(X17,T17,N17)</f>
        <v>88</v>
      </c>
      <c r="Z17" s="52" t="s">
        <v>202</v>
      </c>
      <c r="AA17" s="35"/>
    </row>
    <row r="18" spans="1:27" ht="16.5" customHeight="1">
      <c r="A18" s="14">
        <v>2</v>
      </c>
      <c r="B18" s="46" t="s">
        <v>65</v>
      </c>
      <c r="C18" s="46" t="s">
        <v>69</v>
      </c>
      <c r="D18" s="46" t="s">
        <v>68</v>
      </c>
      <c r="E18" s="46">
        <v>5907</v>
      </c>
      <c r="F18" s="9"/>
      <c r="G18" s="9"/>
      <c r="H18" s="9"/>
      <c r="I18" s="47">
        <v>0</v>
      </c>
      <c r="J18" s="48">
        <v>62.59</v>
      </c>
      <c r="K18" s="48">
        <v>0</v>
      </c>
      <c r="L18" s="48">
        <v>43.12</v>
      </c>
      <c r="M18" s="48">
        <v>3</v>
      </c>
      <c r="N18" s="48">
        <f>VLOOKUP(M18,'Placing lookup'!$A$1:$B$39,2,FALSE)</f>
        <v>28</v>
      </c>
      <c r="O18" s="49">
        <v>0</v>
      </c>
      <c r="P18" s="49">
        <v>52.22</v>
      </c>
      <c r="Q18" s="49">
        <v>0</v>
      </c>
      <c r="R18" s="49">
        <v>38.81</v>
      </c>
      <c r="S18" s="49">
        <v>2</v>
      </c>
      <c r="T18" s="49">
        <f>VLOOKUP(S18,'Placing lookup'!$A$1:$B$39,2,FALSE)</f>
        <v>29</v>
      </c>
      <c r="U18" s="50">
        <v>0</v>
      </c>
      <c r="V18" s="50">
        <v>72.35</v>
      </c>
      <c r="W18" s="50">
        <v>2</v>
      </c>
      <c r="X18" s="50">
        <f>VLOOKUP(W18,'Placing lookup'!$A$1:$B$39,2,FALSE)</f>
        <v>29</v>
      </c>
      <c r="Y18" s="51">
        <f>SUM(X18,T18,N18)</f>
        <v>86</v>
      </c>
      <c r="Z18" s="52" t="s">
        <v>204</v>
      </c>
      <c r="AA18" s="35"/>
    </row>
    <row r="19" spans="1:27" ht="15" thickBot="1">
      <c r="A19" s="14">
        <v>2</v>
      </c>
      <c r="B19" s="53"/>
      <c r="C19" s="54"/>
      <c r="D19" s="55"/>
      <c r="E19" s="52"/>
      <c r="F19" s="9"/>
      <c r="G19" s="40"/>
      <c r="H19" s="9"/>
      <c r="I19" s="47"/>
      <c r="J19" s="48"/>
      <c r="K19" s="48"/>
      <c r="L19" s="48"/>
      <c r="M19" s="48"/>
      <c r="N19" s="48" t="e">
        <f>VLOOKUP(M19,'Placing lookup'!$A$1:$B$39,2,FALSE)</f>
        <v>#N/A</v>
      </c>
      <c r="O19" s="49"/>
      <c r="P19" s="49"/>
      <c r="Q19" s="49"/>
      <c r="R19" s="49"/>
      <c r="S19" s="49"/>
      <c r="T19" s="49" t="e">
        <f>VLOOKUP(S19,'Placing lookup'!$A$1:$B$39,2,FALSE)</f>
        <v>#N/A</v>
      </c>
      <c r="U19" s="50"/>
      <c r="V19" s="50"/>
      <c r="W19" s="50"/>
      <c r="X19" s="50" t="e">
        <f>VLOOKUP(W19,'Placing lookup'!$A$1:$B$39,2,FALSE)</f>
        <v>#N/A</v>
      </c>
      <c r="Y19" s="51" t="e">
        <f>SUM(X19,T19,N19)</f>
        <v>#N/A</v>
      </c>
      <c r="Z19" s="52"/>
      <c r="AA19" s="35"/>
    </row>
    <row r="20" spans="2:27" ht="15.75" customHeight="1" thickBot="1">
      <c r="B20" s="31" t="s">
        <v>71</v>
      </c>
      <c r="C20" s="32"/>
      <c r="D20" s="63"/>
      <c r="E20" s="64"/>
      <c r="I20" s="105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35"/>
    </row>
    <row r="21" spans="1:27" ht="14.25">
      <c r="A21" s="14">
        <v>3</v>
      </c>
      <c r="N21" s="65" t="s">
        <v>19</v>
      </c>
      <c r="S21" s="66" t="s">
        <v>208</v>
      </c>
      <c r="T21" s="66" t="s">
        <v>209</v>
      </c>
      <c r="X21" s="67" t="s">
        <v>24</v>
      </c>
      <c r="AA21" s="35"/>
    </row>
    <row r="22" spans="1:27" ht="15">
      <c r="A22" s="14">
        <v>3</v>
      </c>
      <c r="B22" s="46" t="s">
        <v>18</v>
      </c>
      <c r="C22" s="46" t="s">
        <v>72</v>
      </c>
      <c r="D22" s="46" t="s">
        <v>74</v>
      </c>
      <c r="E22" s="46">
        <v>5947</v>
      </c>
      <c r="F22" s="9"/>
      <c r="G22" s="9"/>
      <c r="H22" s="9"/>
      <c r="I22" s="47">
        <v>0</v>
      </c>
      <c r="J22" s="48">
        <v>58.18</v>
      </c>
      <c r="K22" s="48">
        <v>0</v>
      </c>
      <c r="L22" s="48">
        <v>39.55</v>
      </c>
      <c r="M22" s="48">
        <v>2</v>
      </c>
      <c r="N22" s="48">
        <f>VLOOKUP(M22,'Placing lookup'!$A$1:$B$39,2,FALSE)</f>
        <v>29</v>
      </c>
      <c r="O22" s="49">
        <v>0</v>
      </c>
      <c r="P22" s="49">
        <v>48.56</v>
      </c>
      <c r="Q22" s="49">
        <v>0</v>
      </c>
      <c r="R22" s="49">
        <v>33.78</v>
      </c>
      <c r="S22" s="49">
        <v>2</v>
      </c>
      <c r="T22" s="49">
        <f>VLOOKUP(S22,'Placing lookup'!$A$1:$B$39,2,FALSE)</f>
        <v>29</v>
      </c>
      <c r="U22" s="50">
        <v>0</v>
      </c>
      <c r="V22" s="50">
        <v>58.18</v>
      </c>
      <c r="W22" s="50">
        <v>3</v>
      </c>
      <c r="X22" s="50">
        <f>VLOOKUP(W22,'Placing lookup'!$A$1:$B$39,2,FALSE)</f>
        <v>28</v>
      </c>
      <c r="Y22" s="51">
        <f>SUM(X22,T22,N22)</f>
        <v>86</v>
      </c>
      <c r="Z22" s="52" t="s">
        <v>204</v>
      </c>
      <c r="AA22" s="35"/>
    </row>
    <row r="23" spans="1:27" ht="15">
      <c r="A23" s="14">
        <v>3</v>
      </c>
      <c r="B23" s="46" t="s">
        <v>6</v>
      </c>
      <c r="C23" s="46" t="s">
        <v>7</v>
      </c>
      <c r="D23" s="46" t="s">
        <v>75</v>
      </c>
      <c r="E23" s="46">
        <v>5978</v>
      </c>
      <c r="F23" s="9"/>
      <c r="G23" s="9"/>
      <c r="H23" s="9"/>
      <c r="I23" s="47">
        <v>0</v>
      </c>
      <c r="J23" s="48">
        <v>55.36</v>
      </c>
      <c r="K23" s="48">
        <v>0</v>
      </c>
      <c r="L23" s="48">
        <v>35.45</v>
      </c>
      <c r="M23" s="48">
        <v>1</v>
      </c>
      <c r="N23" s="48">
        <f>VLOOKUP(M23,'Placing lookup'!$A$1:$B$39,2,FALSE)</f>
        <v>30</v>
      </c>
      <c r="O23" s="49">
        <v>0</v>
      </c>
      <c r="P23" s="49">
        <v>45</v>
      </c>
      <c r="Q23" s="49">
        <v>0</v>
      </c>
      <c r="R23" s="49">
        <v>34.4</v>
      </c>
      <c r="S23" s="49">
        <v>3</v>
      </c>
      <c r="T23" s="49">
        <f>VLOOKUP(S23,'Placing lookup'!$A$1:$B$39,2,FALSE)</f>
        <v>28</v>
      </c>
      <c r="U23" s="50">
        <v>0</v>
      </c>
      <c r="V23" s="50">
        <v>53.92</v>
      </c>
      <c r="W23" s="50">
        <v>1</v>
      </c>
      <c r="X23" s="50">
        <f>VLOOKUP(W23,'Placing lookup'!$A$1:$B$39,2,FALSE)</f>
        <v>30</v>
      </c>
      <c r="Y23" s="51">
        <f>SUM(X23,T23,N23)</f>
        <v>88</v>
      </c>
      <c r="Z23" s="52" t="s">
        <v>202</v>
      </c>
      <c r="AA23" s="35"/>
    </row>
    <row r="24" spans="1:27" ht="15.75" customHeight="1">
      <c r="A24" s="14">
        <v>3</v>
      </c>
      <c r="B24" s="46" t="s">
        <v>51</v>
      </c>
      <c r="C24" s="46" t="s">
        <v>62</v>
      </c>
      <c r="D24" s="46" t="s">
        <v>76</v>
      </c>
      <c r="E24" s="46">
        <v>5245</v>
      </c>
      <c r="F24" s="9"/>
      <c r="G24" s="40"/>
      <c r="H24" s="9"/>
      <c r="I24" s="47">
        <v>4</v>
      </c>
      <c r="J24" s="48">
        <v>50.66</v>
      </c>
      <c r="K24" s="48"/>
      <c r="L24" s="48"/>
      <c r="M24" s="48">
        <v>4</v>
      </c>
      <c r="N24" s="48">
        <f>VLOOKUP(M24,'Placing lookup'!$A$1:$B$39,2,FALSE)</f>
        <v>27</v>
      </c>
      <c r="O24" s="49">
        <v>0</v>
      </c>
      <c r="P24" s="49">
        <v>44.2</v>
      </c>
      <c r="Q24" s="49">
        <v>0</v>
      </c>
      <c r="R24" s="49">
        <v>39.01</v>
      </c>
      <c r="S24" s="49">
        <v>4</v>
      </c>
      <c r="T24" s="49">
        <f>VLOOKUP(S24,'Placing lookup'!$A$1:$B$39,2,FALSE)</f>
        <v>27</v>
      </c>
      <c r="U24" s="50">
        <v>0</v>
      </c>
      <c r="V24" s="50">
        <v>68.07</v>
      </c>
      <c r="W24" s="50">
        <v>4</v>
      </c>
      <c r="X24" s="50">
        <f>VLOOKUP(W24,'Placing lookup'!$A$1:$B$39,2,FALSE)</f>
        <v>27</v>
      </c>
      <c r="Y24" s="51">
        <f>SUM(X24,T24,N24)</f>
        <v>81</v>
      </c>
      <c r="Z24" s="52" t="s">
        <v>205</v>
      </c>
      <c r="AA24" s="35"/>
    </row>
    <row r="25" spans="1:27" ht="15">
      <c r="A25" s="14">
        <v>3</v>
      </c>
      <c r="B25" s="46" t="s">
        <v>70</v>
      </c>
      <c r="C25" s="46" t="s">
        <v>73</v>
      </c>
      <c r="D25" s="46" t="s">
        <v>77</v>
      </c>
      <c r="E25" s="46">
        <v>5813</v>
      </c>
      <c r="F25" s="9"/>
      <c r="G25" s="40"/>
      <c r="H25" s="9"/>
      <c r="I25" s="47">
        <v>0</v>
      </c>
      <c r="J25" s="48">
        <v>51.46</v>
      </c>
      <c r="K25" s="48">
        <v>4</v>
      </c>
      <c r="L25" s="48">
        <v>36.79</v>
      </c>
      <c r="M25" s="48">
        <v>3</v>
      </c>
      <c r="N25" s="48">
        <f>VLOOKUP(M25,'Placing lookup'!$A$1:$B$39,2,FALSE)</f>
        <v>28</v>
      </c>
      <c r="O25" s="49">
        <v>0</v>
      </c>
      <c r="P25" s="49">
        <v>49.15</v>
      </c>
      <c r="Q25" s="49">
        <v>0</v>
      </c>
      <c r="R25" s="49">
        <v>29.54</v>
      </c>
      <c r="S25" s="49">
        <v>1</v>
      </c>
      <c r="T25" s="49">
        <f>VLOOKUP(S25,'Placing lookup'!$A$1:$B$39,2,FALSE)</f>
        <v>30</v>
      </c>
      <c r="U25" s="50">
        <v>0</v>
      </c>
      <c r="V25" s="50">
        <v>54.78</v>
      </c>
      <c r="W25" s="50">
        <v>2</v>
      </c>
      <c r="X25" s="50">
        <f>VLOOKUP(W25,'Placing lookup'!$A$1:$B$39,2,FALSE)</f>
        <v>29</v>
      </c>
      <c r="Y25" s="51">
        <f>SUM(X25,T25,N25)</f>
        <v>87</v>
      </c>
      <c r="Z25" s="52" t="s">
        <v>203</v>
      </c>
      <c r="AA25" s="35"/>
    </row>
    <row r="26" spans="1:27" ht="15" thickBot="1">
      <c r="A26" s="14">
        <v>3</v>
      </c>
      <c r="B26" s="53"/>
      <c r="C26" s="54"/>
      <c r="D26" s="55"/>
      <c r="E26" s="52"/>
      <c r="F26" s="9"/>
      <c r="G26" s="40"/>
      <c r="H26" s="9"/>
      <c r="I26" s="47"/>
      <c r="J26" s="48"/>
      <c r="K26" s="48"/>
      <c r="L26" s="48"/>
      <c r="M26" s="48"/>
      <c r="N26" s="48" t="e">
        <f>VLOOKUP(M26,'Placing lookup'!$A$1:$B$39,2,FALSE)</f>
        <v>#N/A</v>
      </c>
      <c r="O26" s="49"/>
      <c r="P26" s="49"/>
      <c r="Q26" s="49"/>
      <c r="R26" s="49"/>
      <c r="S26" s="49"/>
      <c r="T26" s="49" t="e">
        <f>VLOOKUP(S26,'Placing lookup'!$A$1:$B$39,2,FALSE)</f>
        <v>#N/A</v>
      </c>
      <c r="U26" s="50"/>
      <c r="V26" s="50"/>
      <c r="W26" s="50"/>
      <c r="X26" s="50" t="e">
        <f>VLOOKUP(W26,'Placing lookup'!$A$1:$B$39,2,FALSE)</f>
        <v>#N/A</v>
      </c>
      <c r="Y26" s="51" t="e">
        <f>SUM(X26,T26,N26)</f>
        <v>#N/A</v>
      </c>
      <c r="Z26" s="52"/>
      <c r="AA26" s="35"/>
    </row>
    <row r="27" spans="1:27" ht="15.75" thickBot="1">
      <c r="A27" s="14">
        <v>4</v>
      </c>
      <c r="B27" s="31" t="s">
        <v>0</v>
      </c>
      <c r="C27" s="32"/>
      <c r="D27" s="63"/>
      <c r="E27" s="64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  <c r="AA27" s="35"/>
    </row>
    <row r="28" spans="1:27" ht="14.25">
      <c r="A28" s="14">
        <v>4</v>
      </c>
      <c r="B28" s="36" t="s">
        <v>42</v>
      </c>
      <c r="C28" s="37" t="s">
        <v>43</v>
      </c>
      <c r="D28" s="38" t="s">
        <v>44</v>
      </c>
      <c r="E28" s="39" t="s">
        <v>45</v>
      </c>
      <c r="F28" s="9"/>
      <c r="G28" s="40"/>
      <c r="H28" s="9"/>
      <c r="I28" s="41"/>
      <c r="J28" s="42"/>
      <c r="K28" s="42"/>
      <c r="L28" s="42"/>
      <c r="M28" s="42"/>
      <c r="N28" s="42" t="s">
        <v>19</v>
      </c>
      <c r="O28" s="43"/>
      <c r="P28" s="43"/>
      <c r="Q28" s="43"/>
      <c r="R28" s="43"/>
      <c r="S28" s="43" t="s">
        <v>208</v>
      </c>
      <c r="T28" s="43" t="s">
        <v>209</v>
      </c>
      <c r="U28" s="44"/>
      <c r="V28" s="44"/>
      <c r="W28" s="44"/>
      <c r="X28" s="44" t="s">
        <v>24</v>
      </c>
      <c r="Y28" s="45">
        <f aca="true" t="shared" si="1" ref="Y28:Y38">SUM(X28,T28,N28)</f>
        <v>0</v>
      </c>
      <c r="Z28" s="39"/>
      <c r="AA28" s="35"/>
    </row>
    <row r="29" spans="1:27" ht="20.25" customHeight="1">
      <c r="A29" s="14">
        <v>4</v>
      </c>
      <c r="B29" s="46" t="s">
        <v>78</v>
      </c>
      <c r="C29" s="46" t="s">
        <v>14</v>
      </c>
      <c r="D29" s="46" t="s">
        <v>84</v>
      </c>
      <c r="E29" s="46">
        <v>5756</v>
      </c>
      <c r="F29" s="9"/>
      <c r="G29" s="40"/>
      <c r="H29" s="9"/>
      <c r="I29" s="47">
        <v>13</v>
      </c>
      <c r="J29" s="48">
        <v>78</v>
      </c>
      <c r="K29" s="48"/>
      <c r="L29" s="48"/>
      <c r="M29" s="48">
        <v>5</v>
      </c>
      <c r="N29" s="48">
        <f>VLOOKUP(M29,'Placing lookup'!$A$1:$B$39,2,FALSE)</f>
        <v>26</v>
      </c>
      <c r="O29" s="49">
        <v>0</v>
      </c>
      <c r="P29" s="49">
        <v>49.37</v>
      </c>
      <c r="Q29" s="49">
        <v>0</v>
      </c>
      <c r="R29" s="49">
        <v>35.43</v>
      </c>
      <c r="S29" s="49">
        <v>2</v>
      </c>
      <c r="T29" s="49">
        <f>VLOOKUP(S29,'Placing lookup'!$A$1:$B$39,2,FALSE)</f>
        <v>29</v>
      </c>
      <c r="U29" s="50" t="s">
        <v>31</v>
      </c>
      <c r="V29" s="50"/>
      <c r="W29" s="50"/>
      <c r="X29" s="50">
        <v>0</v>
      </c>
      <c r="Y29" s="51">
        <f t="shared" si="1"/>
        <v>55</v>
      </c>
      <c r="Z29" s="52" t="s">
        <v>206</v>
      </c>
      <c r="AA29" s="35"/>
    </row>
    <row r="30" spans="1:27" ht="20.25" customHeight="1">
      <c r="A30" s="14">
        <v>4</v>
      </c>
      <c r="B30" s="46" t="s">
        <v>79</v>
      </c>
      <c r="C30" s="46"/>
      <c r="D30" s="46" t="s">
        <v>85</v>
      </c>
      <c r="E30" s="46">
        <v>5304</v>
      </c>
      <c r="F30" s="9"/>
      <c r="G30" s="40"/>
      <c r="H30" s="9"/>
      <c r="I30" s="47">
        <v>0</v>
      </c>
      <c r="J30" s="48">
        <v>55.43</v>
      </c>
      <c r="K30" s="48">
        <v>0</v>
      </c>
      <c r="L30" s="48">
        <v>38.86</v>
      </c>
      <c r="M30" s="48">
        <v>1</v>
      </c>
      <c r="N30" s="48">
        <f>VLOOKUP(M30,'Placing lookup'!$A$1:$B$39,2,FALSE)</f>
        <v>30</v>
      </c>
      <c r="O30" s="49">
        <v>4</v>
      </c>
      <c r="P30" s="49">
        <v>48.53</v>
      </c>
      <c r="Q30" s="49"/>
      <c r="R30" s="49"/>
      <c r="S30" s="49">
        <f>5</f>
        <v>5</v>
      </c>
      <c r="T30" s="49">
        <f>VLOOKUP(S30,'Placing lookup'!$A$1:$B$39,2,FALSE)</f>
        <v>26</v>
      </c>
      <c r="U30" s="50">
        <v>0</v>
      </c>
      <c r="V30" s="50">
        <v>67.25</v>
      </c>
      <c r="W30" s="50">
        <v>2</v>
      </c>
      <c r="X30" s="50">
        <f>VLOOKUP(W30,'Placing lookup'!$A$1:$B$39,2,FALSE)</f>
        <v>29</v>
      </c>
      <c r="Y30" s="51">
        <f t="shared" si="1"/>
        <v>85</v>
      </c>
      <c r="Z30" s="52" t="s">
        <v>203</v>
      </c>
      <c r="AA30" s="35"/>
    </row>
    <row r="31" spans="1:27" ht="16.5" customHeight="1">
      <c r="A31" s="14">
        <v>4</v>
      </c>
      <c r="B31" s="46" t="s">
        <v>80</v>
      </c>
      <c r="C31" s="46" t="s">
        <v>91</v>
      </c>
      <c r="D31" s="46" t="s">
        <v>86</v>
      </c>
      <c r="E31" s="46">
        <v>5828</v>
      </c>
      <c r="F31" s="9"/>
      <c r="G31" s="9"/>
      <c r="H31" s="9"/>
      <c r="I31" s="47">
        <v>0</v>
      </c>
      <c r="J31" s="48">
        <v>65.03</v>
      </c>
      <c r="K31" s="48">
        <v>0</v>
      </c>
      <c r="L31" s="48">
        <v>50.6</v>
      </c>
      <c r="M31" s="48">
        <v>4</v>
      </c>
      <c r="N31" s="48">
        <f>VLOOKUP(M31,'Placing lookup'!$A$1:$B$39,2,FALSE)</f>
        <v>27</v>
      </c>
      <c r="O31" s="49">
        <v>4</v>
      </c>
      <c r="P31" s="49">
        <v>52.9</v>
      </c>
      <c r="Q31" s="49"/>
      <c r="R31" s="49"/>
      <c r="S31" s="49">
        <f>5</f>
        <v>5</v>
      </c>
      <c r="T31" s="49">
        <f>VLOOKUP(S31,'Placing lookup'!$A$1:$B$39,2,FALSE)</f>
        <v>26</v>
      </c>
      <c r="U31" s="50">
        <v>4</v>
      </c>
      <c r="V31" s="50">
        <v>85.3</v>
      </c>
      <c r="W31" s="50">
        <v>5</v>
      </c>
      <c r="X31" s="50">
        <f>VLOOKUP(W31,'Placing lookup'!$A$1:$B$39,2,FALSE)</f>
        <v>26</v>
      </c>
      <c r="Y31" s="51">
        <f t="shared" si="1"/>
        <v>79</v>
      </c>
      <c r="Z31" s="52" t="s">
        <v>205</v>
      </c>
      <c r="AA31" s="35"/>
    </row>
    <row r="32" spans="1:27" ht="15">
      <c r="A32" s="14">
        <v>4</v>
      </c>
      <c r="B32" s="46" t="s">
        <v>81</v>
      </c>
      <c r="C32" s="46" t="s">
        <v>92</v>
      </c>
      <c r="D32" s="46" t="s">
        <v>87</v>
      </c>
      <c r="E32" s="46">
        <v>5625</v>
      </c>
      <c r="F32" s="9"/>
      <c r="G32" s="40"/>
      <c r="H32" s="9"/>
      <c r="I32" s="47">
        <v>0</v>
      </c>
      <c r="J32" s="48">
        <v>57.6</v>
      </c>
      <c r="K32" s="48">
        <v>0</v>
      </c>
      <c r="L32" s="48">
        <v>46.45</v>
      </c>
      <c r="M32" s="48">
        <v>3</v>
      </c>
      <c r="N32" s="48">
        <f>VLOOKUP(M32,'Placing lookup'!$A$1:$B$39,2,FALSE)</f>
        <v>28</v>
      </c>
      <c r="O32" s="49">
        <v>0</v>
      </c>
      <c r="P32" s="49">
        <v>45.03</v>
      </c>
      <c r="Q32" s="49">
        <v>0</v>
      </c>
      <c r="R32" s="49">
        <v>35.23</v>
      </c>
      <c r="S32" s="49">
        <v>1</v>
      </c>
      <c r="T32" s="49">
        <f>VLOOKUP(S32,'Placing lookup'!$A$1:$B$39,2,FALSE)</f>
        <v>30</v>
      </c>
      <c r="U32" s="50">
        <v>0</v>
      </c>
      <c r="V32" s="50">
        <v>61.58</v>
      </c>
      <c r="W32" s="50">
        <v>1</v>
      </c>
      <c r="X32" s="50">
        <f>VLOOKUP(W32,'Placing lookup'!$A$1:$B$39,2,FALSE)</f>
        <v>30</v>
      </c>
      <c r="Y32" s="51">
        <f t="shared" si="1"/>
        <v>88</v>
      </c>
      <c r="Z32" s="52" t="s">
        <v>202</v>
      </c>
      <c r="AA32" s="35"/>
    </row>
    <row r="33" spans="1:27" ht="15.75" customHeight="1">
      <c r="A33" s="14">
        <v>4</v>
      </c>
      <c r="B33" s="46" t="s">
        <v>9</v>
      </c>
      <c r="C33" s="46" t="s">
        <v>93</v>
      </c>
      <c r="D33" s="46" t="s">
        <v>88</v>
      </c>
      <c r="E33" s="46">
        <v>5212</v>
      </c>
      <c r="F33" s="9"/>
      <c r="G33" s="40"/>
      <c r="H33" s="9"/>
      <c r="I33" s="47" t="s">
        <v>31</v>
      </c>
      <c r="J33" s="48"/>
      <c r="K33" s="48"/>
      <c r="L33" s="48"/>
      <c r="M33" s="48"/>
      <c r="N33" s="48">
        <v>0</v>
      </c>
      <c r="O33" s="49">
        <v>0</v>
      </c>
      <c r="P33" s="49">
        <v>54.85</v>
      </c>
      <c r="Q33" s="49">
        <v>0</v>
      </c>
      <c r="R33" s="49">
        <v>37.83</v>
      </c>
      <c r="S33" s="49">
        <v>4</v>
      </c>
      <c r="T33" s="49">
        <f>VLOOKUP(S33,'Placing lookup'!$A$1:$B$39,2,FALSE)</f>
        <v>27</v>
      </c>
      <c r="U33" s="50">
        <v>4</v>
      </c>
      <c r="V33" s="50">
        <v>77.52</v>
      </c>
      <c r="W33" s="50">
        <v>4</v>
      </c>
      <c r="X33" s="50">
        <f>VLOOKUP(W33,'Placing lookup'!$A$1:$B$39,2,FALSE)</f>
        <v>27</v>
      </c>
      <c r="Y33" s="51">
        <f t="shared" si="1"/>
        <v>54</v>
      </c>
      <c r="Z33" s="52" t="s">
        <v>207</v>
      </c>
      <c r="AA33" s="35"/>
    </row>
    <row r="34" spans="1:27" ht="15">
      <c r="A34" s="14">
        <v>4</v>
      </c>
      <c r="B34" s="46" t="s">
        <v>82</v>
      </c>
      <c r="C34" s="46" t="s">
        <v>94</v>
      </c>
      <c r="D34" s="46" t="s">
        <v>89</v>
      </c>
      <c r="E34" s="46">
        <v>5854</v>
      </c>
      <c r="F34" s="9"/>
      <c r="G34" s="40"/>
      <c r="H34" s="9"/>
      <c r="I34" s="47" t="s">
        <v>197</v>
      </c>
      <c r="J34" s="48"/>
      <c r="K34" s="48"/>
      <c r="L34" s="48"/>
      <c r="M34" s="48"/>
      <c r="N34" s="48">
        <v>0</v>
      </c>
      <c r="O34" s="49" t="s">
        <v>201</v>
      </c>
      <c r="P34" s="49"/>
      <c r="Q34" s="49"/>
      <c r="R34" s="49"/>
      <c r="S34" s="49"/>
      <c r="T34" s="49">
        <v>0</v>
      </c>
      <c r="U34" s="50" t="s">
        <v>197</v>
      </c>
      <c r="V34" s="50"/>
      <c r="W34" s="50"/>
      <c r="X34" s="50">
        <v>0</v>
      </c>
      <c r="Y34" s="51">
        <f t="shared" si="1"/>
        <v>0</v>
      </c>
      <c r="Z34" s="52"/>
      <c r="AA34" s="35"/>
    </row>
    <row r="35" spans="1:27" ht="15">
      <c r="A35" s="14">
        <v>4</v>
      </c>
      <c r="B35" s="46" t="s">
        <v>83</v>
      </c>
      <c r="C35" s="46" t="s">
        <v>95</v>
      </c>
      <c r="D35" s="51" t="s">
        <v>90</v>
      </c>
      <c r="E35" s="46">
        <v>5999</v>
      </c>
      <c r="F35" s="9"/>
      <c r="G35" s="9"/>
      <c r="H35" s="9"/>
      <c r="I35" s="47">
        <v>23</v>
      </c>
      <c r="J35" s="48">
        <v>100.43</v>
      </c>
      <c r="K35" s="48"/>
      <c r="L35" s="48"/>
      <c r="M35" s="48">
        <v>6</v>
      </c>
      <c r="N35" s="48">
        <f>VLOOKUP(M35,'Placing lookup'!$A$1:$B$39,2,FALSE)</f>
        <v>25</v>
      </c>
      <c r="O35" s="49" t="s">
        <v>201</v>
      </c>
      <c r="P35" s="49"/>
      <c r="Q35" s="49"/>
      <c r="R35" s="49"/>
      <c r="S35" s="49"/>
      <c r="T35" s="49">
        <v>0</v>
      </c>
      <c r="U35" s="50" t="s">
        <v>31</v>
      </c>
      <c r="V35" s="50"/>
      <c r="W35" s="50"/>
      <c r="X35" s="50">
        <v>0</v>
      </c>
      <c r="Y35" s="51">
        <f t="shared" si="1"/>
        <v>25</v>
      </c>
      <c r="Z35" s="52"/>
      <c r="AA35" s="35"/>
    </row>
    <row r="36" spans="1:27" ht="14.25">
      <c r="A36" s="14">
        <v>4</v>
      </c>
      <c r="B36" s="53" t="s">
        <v>198</v>
      </c>
      <c r="C36" s="54" t="s">
        <v>199</v>
      </c>
      <c r="D36" s="55" t="s">
        <v>200</v>
      </c>
      <c r="E36" s="52">
        <v>5278</v>
      </c>
      <c r="F36" s="9"/>
      <c r="G36" s="40"/>
      <c r="H36" s="9"/>
      <c r="I36" s="47">
        <v>0</v>
      </c>
      <c r="J36" s="48">
        <v>58.54</v>
      </c>
      <c r="K36" s="48">
        <v>0</v>
      </c>
      <c r="L36" s="48">
        <v>44.45</v>
      </c>
      <c r="M36" s="48">
        <v>2</v>
      </c>
      <c r="N36" s="48">
        <f>VLOOKUP(M36,'Placing lookup'!$A$1:$B$39,2,FALSE)</f>
        <v>29</v>
      </c>
      <c r="O36" s="49">
        <v>0</v>
      </c>
      <c r="P36" s="49">
        <v>49.91</v>
      </c>
      <c r="Q36" s="49">
        <v>0</v>
      </c>
      <c r="R36" s="49">
        <v>37.24</v>
      </c>
      <c r="S36" s="49">
        <v>3</v>
      </c>
      <c r="T36" s="49">
        <f>VLOOKUP(S36,'Placing lookup'!$A$1:$B$39,2,FALSE)</f>
        <v>28</v>
      </c>
      <c r="U36" s="50">
        <v>0</v>
      </c>
      <c r="V36" s="50">
        <v>71.61</v>
      </c>
      <c r="W36" s="50">
        <v>3</v>
      </c>
      <c r="X36" s="50">
        <f>VLOOKUP(W36,'Placing lookup'!$A$1:$B$39,2,FALSE)</f>
        <v>28</v>
      </c>
      <c r="Y36" s="51">
        <f t="shared" si="1"/>
        <v>85</v>
      </c>
      <c r="Z36" s="52" t="s">
        <v>204</v>
      </c>
      <c r="AA36" s="35"/>
    </row>
    <row r="37" spans="1:27" ht="20.25" customHeight="1">
      <c r="A37" s="14">
        <v>4</v>
      </c>
      <c r="B37" s="53"/>
      <c r="C37" s="54"/>
      <c r="D37" s="55"/>
      <c r="E37" s="52"/>
      <c r="F37" s="9"/>
      <c r="G37" s="40"/>
      <c r="H37" s="9"/>
      <c r="I37" s="47"/>
      <c r="J37" s="48"/>
      <c r="K37" s="48"/>
      <c r="L37" s="48"/>
      <c r="M37" s="48"/>
      <c r="N37" s="48" t="e">
        <f>VLOOKUP(M37,'Placing lookup'!$A$1:$B$39,2,FALSE)</f>
        <v>#N/A</v>
      </c>
      <c r="O37" s="49"/>
      <c r="P37" s="49"/>
      <c r="Q37" s="49"/>
      <c r="R37" s="49"/>
      <c r="S37" s="49"/>
      <c r="T37" s="49" t="e">
        <f>VLOOKUP(S37,'Placing lookup'!$A$1:$B$39,2,FALSE)</f>
        <v>#N/A</v>
      </c>
      <c r="U37" s="50"/>
      <c r="V37" s="50"/>
      <c r="W37" s="50"/>
      <c r="X37" s="50" t="e">
        <f>VLOOKUP(W37,'Placing lookup'!$A$1:$B$39,2,FALSE)</f>
        <v>#N/A</v>
      </c>
      <c r="Y37" s="51" t="e">
        <f t="shared" si="1"/>
        <v>#N/A</v>
      </c>
      <c r="Z37" s="52"/>
      <c r="AA37" s="35"/>
    </row>
    <row r="38" spans="1:27" ht="20.25" customHeight="1" thickBot="1">
      <c r="A38" s="14">
        <v>4</v>
      </c>
      <c r="B38" s="68"/>
      <c r="C38" s="69"/>
      <c r="D38" s="70"/>
      <c r="E38" s="71"/>
      <c r="F38" s="9"/>
      <c r="G38" s="9"/>
      <c r="H38" s="9"/>
      <c r="I38" s="57"/>
      <c r="J38" s="58"/>
      <c r="K38" s="58"/>
      <c r="L38" s="58"/>
      <c r="M38" s="58"/>
      <c r="N38" s="58" t="e">
        <f>VLOOKUP(M38,'Placing lookup'!$A$1:$B$39,2,FALSE)</f>
        <v>#N/A</v>
      </c>
      <c r="O38" s="59"/>
      <c r="P38" s="59"/>
      <c r="Q38" s="59"/>
      <c r="R38" s="59"/>
      <c r="S38" s="59"/>
      <c r="T38" s="59" t="e">
        <f>VLOOKUP(S38,'Placing lookup'!$A$1:$B$39,2,FALSE)</f>
        <v>#N/A</v>
      </c>
      <c r="U38" s="60"/>
      <c r="V38" s="60"/>
      <c r="W38" s="60"/>
      <c r="X38" s="60" t="e">
        <f>VLOOKUP(W38,'Placing lookup'!$A$1:$B$39,2,FALSE)</f>
        <v>#N/A</v>
      </c>
      <c r="Y38" s="61" t="e">
        <f t="shared" si="1"/>
        <v>#N/A</v>
      </c>
      <c r="Z38" s="62"/>
      <c r="AA38" s="35"/>
    </row>
    <row r="39" spans="1:27" ht="15.75" customHeight="1" thickBot="1">
      <c r="A39" s="14">
        <v>5</v>
      </c>
      <c r="B39" s="31" t="s">
        <v>96</v>
      </c>
      <c r="C39" s="32"/>
      <c r="D39" s="63"/>
      <c r="E39" s="64"/>
      <c r="G39" s="9"/>
      <c r="H39" s="9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7"/>
      <c r="AA39" s="35"/>
    </row>
    <row r="40" spans="1:27" ht="14.25">
      <c r="A40" s="14">
        <v>5</v>
      </c>
      <c r="B40" s="36" t="s">
        <v>42</v>
      </c>
      <c r="C40" s="37" t="s">
        <v>43</v>
      </c>
      <c r="D40" s="38" t="s">
        <v>44</v>
      </c>
      <c r="E40" s="39" t="s">
        <v>45</v>
      </c>
      <c r="F40" s="9"/>
      <c r="G40" s="9"/>
      <c r="H40" s="9"/>
      <c r="I40" s="41"/>
      <c r="J40" s="42"/>
      <c r="K40" s="42"/>
      <c r="L40" s="42"/>
      <c r="M40" s="42"/>
      <c r="N40" s="42" t="s">
        <v>19</v>
      </c>
      <c r="O40" s="43"/>
      <c r="P40" s="43"/>
      <c r="Q40" s="43"/>
      <c r="R40" s="43"/>
      <c r="S40" s="43" t="s">
        <v>208</v>
      </c>
      <c r="T40" s="43" t="s">
        <v>209</v>
      </c>
      <c r="U40" s="44"/>
      <c r="V40" s="44"/>
      <c r="W40" s="44"/>
      <c r="X40" s="44" t="s">
        <v>24</v>
      </c>
      <c r="Y40" s="45">
        <f aca="true" t="shared" si="2" ref="Y40:Y56">SUM(X40,T40,N40)</f>
        <v>0</v>
      </c>
      <c r="Z40" s="39"/>
      <c r="AA40" s="35"/>
    </row>
    <row r="41" spans="1:27" ht="20.25" customHeight="1">
      <c r="A41" s="14">
        <v>5</v>
      </c>
      <c r="B41" s="46" t="s">
        <v>97</v>
      </c>
      <c r="C41" s="46" t="s">
        <v>110</v>
      </c>
      <c r="D41" s="46" t="s">
        <v>121</v>
      </c>
      <c r="E41" s="46">
        <v>5527</v>
      </c>
      <c r="F41" s="9"/>
      <c r="G41" s="40"/>
      <c r="H41" s="9"/>
      <c r="I41" s="47" t="s">
        <v>197</v>
      </c>
      <c r="J41" s="48"/>
      <c r="K41" s="48"/>
      <c r="L41" s="48"/>
      <c r="M41" s="48"/>
      <c r="N41" s="48">
        <v>0</v>
      </c>
      <c r="O41" s="49" t="s">
        <v>197</v>
      </c>
      <c r="P41" s="49"/>
      <c r="Q41" s="49"/>
      <c r="R41" s="49"/>
      <c r="S41" s="49"/>
      <c r="T41" s="49">
        <v>0</v>
      </c>
      <c r="U41" s="50" t="s">
        <v>197</v>
      </c>
      <c r="V41" s="50"/>
      <c r="W41" s="50"/>
      <c r="X41" s="50">
        <v>0</v>
      </c>
      <c r="Y41" s="51">
        <f t="shared" si="2"/>
        <v>0</v>
      </c>
      <c r="Z41" s="52"/>
      <c r="AA41" s="35"/>
    </row>
    <row r="42" spans="1:27" ht="20.25" customHeight="1">
      <c r="A42" s="14">
        <v>5</v>
      </c>
      <c r="B42" s="46" t="s">
        <v>98</v>
      </c>
      <c r="C42" s="46" t="s">
        <v>95</v>
      </c>
      <c r="D42" s="46" t="s">
        <v>122</v>
      </c>
      <c r="E42" s="46">
        <v>5552</v>
      </c>
      <c r="F42" s="9"/>
      <c r="G42" s="40"/>
      <c r="H42" s="9"/>
      <c r="I42" s="47">
        <v>0</v>
      </c>
      <c r="J42" s="48">
        <v>55.59</v>
      </c>
      <c r="K42" s="48">
        <v>0</v>
      </c>
      <c r="L42" s="48">
        <v>49.62</v>
      </c>
      <c r="M42" s="48">
        <v>4</v>
      </c>
      <c r="N42" s="48">
        <f>VLOOKUP(M42,'Placing lookup'!$A$1:$B$39,2,FALSE)</f>
        <v>27</v>
      </c>
      <c r="O42" s="49" t="s">
        <v>31</v>
      </c>
      <c r="P42" s="49"/>
      <c r="Q42" s="49"/>
      <c r="R42" s="49"/>
      <c r="S42" s="49"/>
      <c r="T42" s="49">
        <v>0</v>
      </c>
      <c r="U42" s="50">
        <v>4</v>
      </c>
      <c r="V42" s="50">
        <v>62.84</v>
      </c>
      <c r="W42" s="50">
        <v>5</v>
      </c>
      <c r="X42" s="50">
        <f>VLOOKUP(W42,'Placing lookup'!$A$1:$B$39,2,FALSE)</f>
        <v>26</v>
      </c>
      <c r="Y42" s="51">
        <f t="shared" si="2"/>
        <v>53</v>
      </c>
      <c r="Z42" s="52"/>
      <c r="AA42" s="35"/>
    </row>
    <row r="43" spans="1:27" ht="16.5" customHeight="1">
      <c r="A43" s="14">
        <v>5</v>
      </c>
      <c r="B43" s="46" t="s">
        <v>78</v>
      </c>
      <c r="C43" s="46" t="s">
        <v>14</v>
      </c>
      <c r="D43" s="46" t="s">
        <v>123</v>
      </c>
      <c r="E43" s="46">
        <v>5757</v>
      </c>
      <c r="F43" s="9"/>
      <c r="G43" s="9"/>
      <c r="H43" s="9"/>
      <c r="I43" s="47">
        <v>8</v>
      </c>
      <c r="J43" s="48">
        <v>61.1</v>
      </c>
      <c r="K43" s="48"/>
      <c r="L43" s="48"/>
      <c r="M43" s="48">
        <v>9</v>
      </c>
      <c r="N43" s="48">
        <f>VLOOKUP(M43,'Placing lookup'!$A$1:$B$39,2,FALSE)</f>
        <v>22</v>
      </c>
      <c r="O43" s="49">
        <v>0</v>
      </c>
      <c r="P43" s="49">
        <v>48.65</v>
      </c>
      <c r="Q43" s="49">
        <v>0</v>
      </c>
      <c r="R43" s="49">
        <v>37.55</v>
      </c>
      <c r="S43" s="49">
        <v>2</v>
      </c>
      <c r="T43" s="49">
        <f>VLOOKUP(S43,'Placing lookup'!$A$1:$B$39,2,FALSE)</f>
        <v>29</v>
      </c>
      <c r="U43" s="50">
        <v>0</v>
      </c>
      <c r="V43" s="50">
        <v>67.24</v>
      </c>
      <c r="W43" s="50">
        <v>3</v>
      </c>
      <c r="X43" s="50">
        <f>VLOOKUP(W43,'Placing lookup'!$A$1:$B$39,2,FALSE)</f>
        <v>28</v>
      </c>
      <c r="Y43" s="51">
        <f t="shared" si="2"/>
        <v>79</v>
      </c>
      <c r="Z43" s="52" t="s">
        <v>205</v>
      </c>
      <c r="AA43" s="35"/>
    </row>
    <row r="44" spans="1:27" ht="15">
      <c r="A44" s="14">
        <v>5</v>
      </c>
      <c r="B44" s="46" t="s">
        <v>99</v>
      </c>
      <c r="C44" s="46" t="s">
        <v>111</v>
      </c>
      <c r="D44" s="46" t="s">
        <v>124</v>
      </c>
      <c r="E44" s="46">
        <v>5875</v>
      </c>
      <c r="F44" s="9"/>
      <c r="G44" s="40"/>
      <c r="H44" s="9"/>
      <c r="I44" s="47">
        <v>4</v>
      </c>
      <c r="J44" s="48">
        <v>51.52</v>
      </c>
      <c r="K44" s="48"/>
      <c r="L44" s="48"/>
      <c r="M44" s="48">
        <v>7</v>
      </c>
      <c r="N44" s="48">
        <f>VLOOKUP(M44,'Placing lookup'!$A$1:$B$39,2,FALSE)</f>
        <v>24</v>
      </c>
      <c r="O44" s="49">
        <v>0</v>
      </c>
      <c r="P44" s="49">
        <v>50.94</v>
      </c>
      <c r="Q44" s="49">
        <v>0</v>
      </c>
      <c r="R44" s="49">
        <v>46.17</v>
      </c>
      <c r="S44" s="49">
        <v>8</v>
      </c>
      <c r="T44" s="49">
        <f>VLOOKUP(S44,'Placing lookup'!$A$1:$B$39,2,FALSE)</f>
        <v>23</v>
      </c>
      <c r="U44" s="50">
        <v>4</v>
      </c>
      <c r="V44" s="50">
        <v>70.9</v>
      </c>
      <c r="W44" s="50">
        <v>10</v>
      </c>
      <c r="X44" s="50">
        <f>VLOOKUP(W44,'Placing lookup'!$A$1:$B$39,2,FALSE)</f>
        <v>21</v>
      </c>
      <c r="Y44" s="51">
        <f t="shared" si="2"/>
        <v>68</v>
      </c>
      <c r="Z44" s="52"/>
      <c r="AA44" s="35"/>
    </row>
    <row r="45" spans="1:27" ht="15.75" customHeight="1">
      <c r="A45" s="14">
        <v>5</v>
      </c>
      <c r="B45" s="46" t="s">
        <v>100</v>
      </c>
      <c r="C45" s="46" t="s">
        <v>112</v>
      </c>
      <c r="D45" s="46" t="s">
        <v>125</v>
      </c>
      <c r="E45" s="46">
        <v>5627</v>
      </c>
      <c r="F45" s="9"/>
      <c r="G45" s="40"/>
      <c r="H45" s="9"/>
      <c r="I45" s="47" t="s">
        <v>201</v>
      </c>
      <c r="J45" s="48"/>
      <c r="K45" s="48"/>
      <c r="L45" s="48"/>
      <c r="M45" s="48"/>
      <c r="N45" s="48">
        <v>0</v>
      </c>
      <c r="O45" s="49" t="s">
        <v>197</v>
      </c>
      <c r="P45" s="49"/>
      <c r="Q45" s="49"/>
      <c r="R45" s="49"/>
      <c r="S45" s="49"/>
      <c r="T45" s="49">
        <v>0</v>
      </c>
      <c r="U45" s="50" t="s">
        <v>197</v>
      </c>
      <c r="V45" s="50"/>
      <c r="W45" s="50"/>
      <c r="X45" s="50">
        <v>0</v>
      </c>
      <c r="Y45" s="51">
        <f t="shared" si="2"/>
        <v>0</v>
      </c>
      <c r="Z45" s="52"/>
      <c r="AA45" s="35"/>
    </row>
    <row r="46" spans="1:27" ht="15">
      <c r="A46" s="14">
        <v>5</v>
      </c>
      <c r="B46" s="72" t="s">
        <v>101</v>
      </c>
      <c r="C46" s="46" t="s">
        <v>113</v>
      </c>
      <c r="D46" s="46" t="s">
        <v>126</v>
      </c>
      <c r="E46" s="46">
        <v>4185</v>
      </c>
      <c r="F46" s="9"/>
      <c r="G46" s="40"/>
      <c r="H46" s="9"/>
      <c r="I46" s="47">
        <v>12</v>
      </c>
      <c r="J46" s="48">
        <v>82.63</v>
      </c>
      <c r="K46" s="48"/>
      <c r="L46" s="48"/>
      <c r="M46" s="48">
        <v>12</v>
      </c>
      <c r="N46" s="48">
        <f>VLOOKUP(M46,'Placing lookup'!$A$1:$B$39,2,FALSE)</f>
        <v>19</v>
      </c>
      <c r="O46" s="49">
        <v>0</v>
      </c>
      <c r="P46" s="49">
        <v>52.38</v>
      </c>
      <c r="Q46" s="49">
        <v>0</v>
      </c>
      <c r="R46" s="49">
        <v>43.95</v>
      </c>
      <c r="S46" s="49">
        <v>6</v>
      </c>
      <c r="T46" s="49">
        <f>VLOOKUP(S46,'Placing lookup'!$A$1:$B$39,2,FALSE)</f>
        <v>25</v>
      </c>
      <c r="U46" s="50">
        <v>0</v>
      </c>
      <c r="V46" s="50">
        <v>69.45</v>
      </c>
      <c r="W46" s="50">
        <v>4</v>
      </c>
      <c r="X46" s="50">
        <f>VLOOKUP(W46,'Placing lookup'!$A$1:$B$39,2,FALSE)</f>
        <v>27</v>
      </c>
      <c r="Y46" s="51">
        <f t="shared" si="2"/>
        <v>71</v>
      </c>
      <c r="Z46" s="52"/>
      <c r="AA46" s="35"/>
    </row>
    <row r="47" spans="1:27" ht="15">
      <c r="A47" s="14">
        <v>5</v>
      </c>
      <c r="B47" s="72" t="s">
        <v>102</v>
      </c>
      <c r="C47" s="46" t="s">
        <v>114</v>
      </c>
      <c r="D47" s="46" t="s">
        <v>127</v>
      </c>
      <c r="E47" s="46">
        <v>5147</v>
      </c>
      <c r="F47" s="9"/>
      <c r="G47" s="9"/>
      <c r="H47" s="9"/>
      <c r="I47" s="47">
        <v>0</v>
      </c>
      <c r="J47" s="48">
        <v>54.55</v>
      </c>
      <c r="K47" s="48">
        <v>0</v>
      </c>
      <c r="L47" s="48">
        <v>41</v>
      </c>
      <c r="M47" s="48">
        <v>2</v>
      </c>
      <c r="N47" s="48">
        <f>VLOOKUP(M47,'Placing lookup'!$A$1:$B$39,2,FALSE)</f>
        <v>29</v>
      </c>
      <c r="O47" s="49">
        <v>0</v>
      </c>
      <c r="P47" s="49">
        <v>49.85</v>
      </c>
      <c r="Q47" s="49">
        <v>0</v>
      </c>
      <c r="R47" s="49">
        <v>35.61</v>
      </c>
      <c r="S47" s="49">
        <v>1</v>
      </c>
      <c r="T47" s="49">
        <f>VLOOKUP(S47,'Placing lookup'!$A$1:$B$39,2,FALSE)</f>
        <v>30</v>
      </c>
      <c r="U47" s="50">
        <v>0</v>
      </c>
      <c r="V47" s="50">
        <v>62.25</v>
      </c>
      <c r="W47" s="50">
        <v>1</v>
      </c>
      <c r="X47" s="50">
        <f>VLOOKUP(W47,'Placing lookup'!$A$1:$B$39,2,FALSE)</f>
        <v>30</v>
      </c>
      <c r="Y47" s="51">
        <f t="shared" si="2"/>
        <v>89</v>
      </c>
      <c r="Z47" s="52" t="s">
        <v>202</v>
      </c>
      <c r="AA47" s="35"/>
    </row>
    <row r="48" spans="1:27" ht="15">
      <c r="A48" s="14">
        <v>5</v>
      </c>
      <c r="B48" s="46" t="s">
        <v>103</v>
      </c>
      <c r="C48" s="46" t="s">
        <v>115</v>
      </c>
      <c r="D48" s="46" t="s">
        <v>128</v>
      </c>
      <c r="E48" s="46">
        <v>5997</v>
      </c>
      <c r="F48" s="9"/>
      <c r="G48" s="40"/>
      <c r="H48" s="9"/>
      <c r="I48" s="47">
        <v>0</v>
      </c>
      <c r="J48" s="48">
        <v>55.94</v>
      </c>
      <c r="K48" s="48">
        <v>0</v>
      </c>
      <c r="L48" s="48">
        <v>37.48</v>
      </c>
      <c r="M48" s="48">
        <v>1</v>
      </c>
      <c r="N48" s="48">
        <f>VLOOKUP(M48,'Placing lookup'!$A$1:$B$39,2,FALSE)</f>
        <v>30</v>
      </c>
      <c r="O48" s="49">
        <v>0</v>
      </c>
      <c r="P48" s="49">
        <v>50.59</v>
      </c>
      <c r="Q48" s="49">
        <v>0</v>
      </c>
      <c r="R48" s="49">
        <v>37.65</v>
      </c>
      <c r="S48" s="49">
        <v>3</v>
      </c>
      <c r="T48" s="49">
        <f>VLOOKUP(S48,'Placing lookup'!$A$1:$B$39,2,FALSE)</f>
        <v>28</v>
      </c>
      <c r="U48" s="50">
        <v>4</v>
      </c>
      <c r="V48" s="50">
        <v>62.91</v>
      </c>
      <c r="W48" s="50">
        <v>6</v>
      </c>
      <c r="X48" s="50">
        <f>VLOOKUP(W48,'Placing lookup'!$A$1:$B$39,2,FALSE)</f>
        <v>25</v>
      </c>
      <c r="Y48" s="51">
        <f t="shared" si="2"/>
        <v>83</v>
      </c>
      <c r="Z48" s="52" t="s">
        <v>203</v>
      </c>
      <c r="AA48" s="35"/>
    </row>
    <row r="49" spans="1:27" ht="20.25" customHeight="1">
      <c r="A49" s="14">
        <v>5</v>
      </c>
      <c r="B49" s="46" t="s">
        <v>104</v>
      </c>
      <c r="C49" s="46" t="s">
        <v>116</v>
      </c>
      <c r="D49" s="46" t="s">
        <v>129</v>
      </c>
      <c r="E49" s="46">
        <v>5101</v>
      </c>
      <c r="F49" s="9"/>
      <c r="G49" s="40"/>
      <c r="H49" s="9"/>
      <c r="I49" s="47">
        <v>0</v>
      </c>
      <c r="J49" s="48">
        <v>56.13</v>
      </c>
      <c r="K49" s="48">
        <v>0</v>
      </c>
      <c r="L49" s="48">
        <v>42.12</v>
      </c>
      <c r="M49" s="48">
        <v>3</v>
      </c>
      <c r="N49" s="48">
        <f>VLOOKUP(M49,'Placing lookup'!$A$1:$B$39,2,FALSE)</f>
        <v>28</v>
      </c>
      <c r="O49" s="49">
        <v>0</v>
      </c>
      <c r="P49" s="49">
        <v>47.94</v>
      </c>
      <c r="Q49" s="49">
        <v>4</v>
      </c>
      <c r="R49" s="49">
        <v>40.66</v>
      </c>
      <c r="S49" s="49">
        <v>9</v>
      </c>
      <c r="T49" s="49">
        <f>VLOOKUP(S49,'Placing lookup'!$A$1:$B$39,2,FALSE)</f>
        <v>22</v>
      </c>
      <c r="U49" s="50">
        <v>0</v>
      </c>
      <c r="V49" s="50">
        <v>63.03</v>
      </c>
      <c r="W49" s="50">
        <v>2</v>
      </c>
      <c r="X49" s="50">
        <f>VLOOKUP(W49,'Placing lookup'!$A$1:$B$39,2,FALSE)</f>
        <v>29</v>
      </c>
      <c r="Y49" s="51">
        <f t="shared" si="2"/>
        <v>79</v>
      </c>
      <c r="Z49" s="52" t="s">
        <v>204</v>
      </c>
      <c r="AA49" s="35"/>
    </row>
    <row r="50" spans="1:27" ht="20.25" customHeight="1">
      <c r="A50" s="14">
        <v>5</v>
      </c>
      <c r="B50" s="46" t="s">
        <v>105</v>
      </c>
      <c r="C50" s="46" t="s">
        <v>117</v>
      </c>
      <c r="D50" s="46" t="s">
        <v>130</v>
      </c>
      <c r="E50" s="46">
        <v>5741</v>
      </c>
      <c r="F50" s="9"/>
      <c r="G50" s="40"/>
      <c r="H50" s="9"/>
      <c r="I50" s="47">
        <v>10</v>
      </c>
      <c r="J50" s="48">
        <v>81.82</v>
      </c>
      <c r="K50" s="48"/>
      <c r="L50" s="48"/>
      <c r="M50" s="48">
        <v>11</v>
      </c>
      <c r="N50" s="48">
        <f>VLOOKUP(M50,'Placing lookup'!$A$1:$B$39,2,FALSE)</f>
        <v>20</v>
      </c>
      <c r="O50" s="49">
        <v>4</v>
      </c>
      <c r="P50" s="49">
        <v>53.59</v>
      </c>
      <c r="Q50" s="49"/>
      <c r="R50" s="49"/>
      <c r="S50" s="49">
        <v>11</v>
      </c>
      <c r="T50" s="49">
        <f>VLOOKUP(S50,'Placing lookup'!$A$1:$B$39,2,FALSE)</f>
        <v>20</v>
      </c>
      <c r="U50" s="50">
        <v>4</v>
      </c>
      <c r="V50" s="50">
        <v>65.15</v>
      </c>
      <c r="W50" s="50">
        <v>7</v>
      </c>
      <c r="X50" s="50">
        <f>VLOOKUP(W50,'Placing lookup'!$A$1:$B$39,2,FALSE)</f>
        <v>24</v>
      </c>
      <c r="Y50" s="51">
        <f t="shared" si="2"/>
        <v>64</v>
      </c>
      <c r="Z50" s="52"/>
      <c r="AA50" s="35"/>
    </row>
    <row r="51" spans="1:27" ht="16.5" customHeight="1">
      <c r="A51" s="14">
        <v>5</v>
      </c>
      <c r="B51" s="46" t="s">
        <v>106</v>
      </c>
      <c r="C51" s="46" t="s">
        <v>118</v>
      </c>
      <c r="D51" s="46" t="s">
        <v>131</v>
      </c>
      <c r="E51" s="46">
        <v>5634</v>
      </c>
      <c r="F51" s="9"/>
      <c r="G51" s="9"/>
      <c r="H51" s="9"/>
      <c r="I51" s="47">
        <v>0</v>
      </c>
      <c r="J51" s="48">
        <v>59.46</v>
      </c>
      <c r="K51" s="48">
        <v>8</v>
      </c>
      <c r="L51" s="48">
        <v>59.15</v>
      </c>
      <c r="M51" s="48">
        <v>6</v>
      </c>
      <c r="N51" s="48">
        <f>VLOOKUP(M51,'Placing lookup'!$A$1:$B$39,2,FALSE)</f>
        <v>25</v>
      </c>
      <c r="O51" s="49">
        <v>0</v>
      </c>
      <c r="P51" s="49">
        <v>53.68</v>
      </c>
      <c r="Q51" s="49">
        <v>0</v>
      </c>
      <c r="R51" s="49">
        <v>44.73</v>
      </c>
      <c r="S51" s="49">
        <v>7</v>
      </c>
      <c r="T51" s="49">
        <f>VLOOKUP(S51,'Placing lookup'!$A$1:$B$39,2,FALSE)</f>
        <v>24</v>
      </c>
      <c r="U51" s="50">
        <v>4</v>
      </c>
      <c r="V51" s="50">
        <v>69.09</v>
      </c>
      <c r="W51" s="50">
        <v>8</v>
      </c>
      <c r="X51" s="50">
        <f>VLOOKUP(W51,'Placing lookup'!$A$1:$B$39,2,FALSE)</f>
        <v>23</v>
      </c>
      <c r="Y51" s="51">
        <f t="shared" si="2"/>
        <v>72</v>
      </c>
      <c r="Z51" s="52" t="s">
        <v>207</v>
      </c>
      <c r="AA51" s="35"/>
    </row>
    <row r="52" spans="1:27" ht="15.75" customHeight="1">
      <c r="A52" s="14">
        <v>5</v>
      </c>
      <c r="B52" s="46" t="s">
        <v>107</v>
      </c>
      <c r="C52" s="46" t="s">
        <v>119</v>
      </c>
      <c r="D52" s="46" t="s">
        <v>132</v>
      </c>
      <c r="E52" s="46">
        <v>5548</v>
      </c>
      <c r="F52" s="9"/>
      <c r="G52" s="40"/>
      <c r="H52" s="9"/>
      <c r="I52" s="47">
        <v>8</v>
      </c>
      <c r="J52" s="48">
        <v>59.16</v>
      </c>
      <c r="K52" s="48"/>
      <c r="L52" s="48"/>
      <c r="M52" s="48">
        <v>8</v>
      </c>
      <c r="N52" s="48">
        <f>VLOOKUP(M52,'Placing lookup'!$A$1:$B$39,2,FALSE)</f>
        <v>23</v>
      </c>
      <c r="O52" s="49">
        <v>0</v>
      </c>
      <c r="P52" s="49">
        <v>47.47</v>
      </c>
      <c r="Q52" s="49">
        <v>0</v>
      </c>
      <c r="R52" s="49">
        <v>40.14</v>
      </c>
      <c r="S52" s="49">
        <v>4</v>
      </c>
      <c r="T52" s="49">
        <f>VLOOKUP(S52,'Placing lookup'!$A$1:$B$39,2,FALSE)</f>
        <v>27</v>
      </c>
      <c r="U52" s="50">
        <v>8</v>
      </c>
      <c r="V52" s="50">
        <v>73.02</v>
      </c>
      <c r="W52" s="50">
        <v>12</v>
      </c>
      <c r="X52" s="50">
        <f>VLOOKUP(W52,'Placing lookup'!$A$1:$B$39,2,FALSE)</f>
        <v>19</v>
      </c>
      <c r="Y52" s="51">
        <f t="shared" si="2"/>
        <v>69</v>
      </c>
      <c r="Z52" s="52"/>
      <c r="AA52" s="35"/>
    </row>
    <row r="53" spans="1:27" ht="15">
      <c r="A53" s="14">
        <v>5</v>
      </c>
      <c r="B53" s="46" t="s">
        <v>108</v>
      </c>
      <c r="C53" s="46" t="s">
        <v>120</v>
      </c>
      <c r="D53" s="46" t="s">
        <v>133</v>
      </c>
      <c r="E53" s="46">
        <v>5891</v>
      </c>
      <c r="F53" s="9"/>
      <c r="G53" s="40"/>
      <c r="H53" s="9"/>
      <c r="I53" s="47">
        <v>0</v>
      </c>
      <c r="J53" s="48">
        <v>58.34</v>
      </c>
      <c r="K53" s="48">
        <v>8</v>
      </c>
      <c r="L53" s="48">
        <v>45.94</v>
      </c>
      <c r="M53" s="48">
        <v>5</v>
      </c>
      <c r="N53" s="48">
        <f>VLOOKUP(M53,'Placing lookup'!$A$1:$B$39,2,FALSE)</f>
        <v>26</v>
      </c>
      <c r="O53" s="49">
        <v>0</v>
      </c>
      <c r="P53" s="49">
        <v>47.35</v>
      </c>
      <c r="Q53" s="49">
        <v>0</v>
      </c>
      <c r="R53" s="49">
        <v>41.06</v>
      </c>
      <c r="S53" s="49">
        <v>5</v>
      </c>
      <c r="T53" s="49">
        <f>VLOOKUP(S53,'Placing lookup'!$A$1:$B$39,2,FALSE)</f>
        <v>26</v>
      </c>
      <c r="U53" s="50">
        <v>4</v>
      </c>
      <c r="V53" s="50">
        <v>69.46</v>
      </c>
      <c r="W53" s="50">
        <v>9</v>
      </c>
      <c r="X53" s="50">
        <f>VLOOKUP(W53,'Placing lookup'!$A$1:$B$39,2,FALSE)</f>
        <v>22</v>
      </c>
      <c r="Y53" s="51">
        <f t="shared" si="2"/>
        <v>74</v>
      </c>
      <c r="Z53" s="52" t="s">
        <v>206</v>
      </c>
      <c r="AA53" s="35"/>
    </row>
    <row r="54" spans="1:27" ht="15">
      <c r="A54" s="14">
        <v>5</v>
      </c>
      <c r="B54" s="46" t="s">
        <v>109</v>
      </c>
      <c r="C54" s="46" t="s">
        <v>114</v>
      </c>
      <c r="D54" s="46" t="s">
        <v>134</v>
      </c>
      <c r="E54" s="46">
        <v>5884</v>
      </c>
      <c r="F54" s="9"/>
      <c r="G54" s="9"/>
      <c r="H54" s="9"/>
      <c r="I54" s="47">
        <v>8</v>
      </c>
      <c r="J54" s="48">
        <v>61.22</v>
      </c>
      <c r="K54" s="48"/>
      <c r="L54" s="48"/>
      <c r="M54" s="48">
        <v>10</v>
      </c>
      <c r="N54" s="48">
        <f>VLOOKUP(M54,'Placing lookup'!$A$1:$B$39,2,FALSE)</f>
        <v>21</v>
      </c>
      <c r="O54" s="49">
        <v>0</v>
      </c>
      <c r="P54" s="49">
        <v>50.03</v>
      </c>
      <c r="Q54" s="49">
        <v>4</v>
      </c>
      <c r="R54" s="49">
        <v>41.25</v>
      </c>
      <c r="S54" s="49">
        <v>10</v>
      </c>
      <c r="T54" s="49">
        <f>VLOOKUP(S54,'Placing lookup'!$A$1:$B$39,2,FALSE)</f>
        <v>21</v>
      </c>
      <c r="U54" s="50">
        <v>8</v>
      </c>
      <c r="V54" s="50">
        <v>72.61</v>
      </c>
      <c r="W54" s="50">
        <v>11</v>
      </c>
      <c r="X54" s="50">
        <f>VLOOKUP(W54,'Placing lookup'!$A$1:$B$39,2,FALSE)</f>
        <v>20</v>
      </c>
      <c r="Y54" s="51">
        <f t="shared" si="2"/>
        <v>62</v>
      </c>
      <c r="Z54" s="52"/>
      <c r="AA54" s="35"/>
    </row>
    <row r="55" spans="1:27" ht="14.25">
      <c r="A55" s="14">
        <v>5</v>
      </c>
      <c r="B55" s="53"/>
      <c r="C55" s="54"/>
      <c r="D55" s="55"/>
      <c r="E55" s="52"/>
      <c r="F55" s="9"/>
      <c r="G55" s="40"/>
      <c r="H55" s="9"/>
      <c r="I55" s="47"/>
      <c r="J55" s="48"/>
      <c r="K55" s="48"/>
      <c r="L55" s="48"/>
      <c r="M55" s="48"/>
      <c r="N55" s="48" t="e">
        <f>VLOOKUP(M55,'Placing lookup'!$A$1:$B$39,2,FALSE)</f>
        <v>#N/A</v>
      </c>
      <c r="O55" s="49"/>
      <c r="P55" s="49"/>
      <c r="Q55" s="49"/>
      <c r="R55" s="49"/>
      <c r="S55" s="49"/>
      <c r="T55" s="49" t="e">
        <f>VLOOKUP(S55,'Placing lookup'!$A$1:$B$39,2,FALSE)</f>
        <v>#N/A</v>
      </c>
      <c r="U55" s="50"/>
      <c r="V55" s="50"/>
      <c r="W55" s="50"/>
      <c r="X55" s="50" t="e">
        <f>VLOOKUP(W55,'Placing lookup'!$A$1:$B$39,2,FALSE)</f>
        <v>#N/A</v>
      </c>
      <c r="Y55" s="51" t="e">
        <f t="shared" si="2"/>
        <v>#N/A</v>
      </c>
      <c r="Z55" s="52"/>
      <c r="AA55" s="35"/>
    </row>
    <row r="56" spans="1:27" ht="15" thickBot="1">
      <c r="A56" s="14">
        <v>5</v>
      </c>
      <c r="B56" s="53"/>
      <c r="C56" s="54"/>
      <c r="D56" s="55"/>
      <c r="E56" s="52"/>
      <c r="F56" s="9"/>
      <c r="G56" s="9"/>
      <c r="H56" s="73"/>
      <c r="I56" s="47"/>
      <c r="J56" s="48"/>
      <c r="K56" s="48"/>
      <c r="L56" s="48"/>
      <c r="M56" s="48"/>
      <c r="N56" s="48" t="e">
        <f>VLOOKUP(M56,'Placing lookup'!$A$1:$B$39,2,FALSE)</f>
        <v>#N/A</v>
      </c>
      <c r="O56" s="49"/>
      <c r="P56" s="49"/>
      <c r="Q56" s="49"/>
      <c r="R56" s="49"/>
      <c r="S56" s="49"/>
      <c r="T56" s="49" t="e">
        <f>VLOOKUP(S56,'Placing lookup'!$A$1:$B$39,2,FALSE)</f>
        <v>#N/A</v>
      </c>
      <c r="U56" s="50"/>
      <c r="V56" s="50"/>
      <c r="W56" s="50"/>
      <c r="X56" s="50" t="e">
        <f>VLOOKUP(W56,'Placing lookup'!$A$1:$B$39,2,FALSE)</f>
        <v>#N/A</v>
      </c>
      <c r="Y56" s="51" t="e">
        <f t="shared" si="2"/>
        <v>#N/A</v>
      </c>
      <c r="Z56" s="52"/>
      <c r="AA56" s="35"/>
    </row>
    <row r="57" spans="1:27" ht="15.75" thickBot="1">
      <c r="A57" s="14">
        <v>6</v>
      </c>
      <c r="B57" s="31" t="s">
        <v>1</v>
      </c>
      <c r="C57" s="32"/>
      <c r="D57" s="63"/>
      <c r="E57" s="64"/>
      <c r="G57" s="9"/>
      <c r="I57" s="105" t="s">
        <v>1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  <c r="AA57" s="35"/>
    </row>
    <row r="58" spans="1:27" ht="14.25">
      <c r="A58" s="14">
        <v>6</v>
      </c>
      <c r="B58" s="36" t="s">
        <v>42</v>
      </c>
      <c r="C58" s="37" t="s">
        <v>43</v>
      </c>
      <c r="D58" s="38" t="s">
        <v>44</v>
      </c>
      <c r="E58" s="39" t="s">
        <v>45</v>
      </c>
      <c r="F58" s="9"/>
      <c r="G58" s="9"/>
      <c r="H58" s="9"/>
      <c r="I58" s="41"/>
      <c r="J58" s="42"/>
      <c r="K58" s="42"/>
      <c r="L58" s="42"/>
      <c r="M58" s="42"/>
      <c r="N58" s="42" t="s">
        <v>19</v>
      </c>
      <c r="O58" s="43"/>
      <c r="P58" s="43"/>
      <c r="Q58" s="43"/>
      <c r="R58" s="43"/>
      <c r="S58" s="43" t="s">
        <v>208</v>
      </c>
      <c r="T58" s="43" t="s">
        <v>209</v>
      </c>
      <c r="U58" s="44"/>
      <c r="V58" s="44"/>
      <c r="W58" s="44" t="s">
        <v>24</v>
      </c>
      <c r="X58" s="44" t="e">
        <f>VLOOKUP(W58,'Placing lookup'!$A$1:$B$39,2,FALSE)</f>
        <v>#N/A</v>
      </c>
      <c r="Y58" s="45" t="e">
        <f aca="true" t="shared" si="3" ref="Y58:Y71">SUM(X58,T58,N58)</f>
        <v>#N/A</v>
      </c>
      <c r="Z58" s="39"/>
      <c r="AA58" s="35"/>
    </row>
    <row r="59" spans="1:27" ht="20.25" customHeight="1">
      <c r="A59" s="14">
        <v>6</v>
      </c>
      <c r="B59" s="46" t="s">
        <v>135</v>
      </c>
      <c r="C59" s="46" t="s">
        <v>143</v>
      </c>
      <c r="D59" s="46" t="s">
        <v>149</v>
      </c>
      <c r="E59" s="46">
        <v>5731</v>
      </c>
      <c r="F59" s="9"/>
      <c r="G59" s="40"/>
      <c r="H59" s="9"/>
      <c r="I59" s="47">
        <v>0</v>
      </c>
      <c r="J59" s="48">
        <v>52.47</v>
      </c>
      <c r="K59" s="48">
        <v>4</v>
      </c>
      <c r="L59" s="48">
        <v>33.62</v>
      </c>
      <c r="M59" s="48">
        <v>4</v>
      </c>
      <c r="N59" s="48">
        <f>VLOOKUP(M59,'Placing lookup'!$A$1:$B$39,2,FALSE)</f>
        <v>27</v>
      </c>
      <c r="O59" s="49">
        <v>0</v>
      </c>
      <c r="P59" s="49">
        <v>42.91</v>
      </c>
      <c r="Q59" s="49">
        <v>0</v>
      </c>
      <c r="R59" s="49">
        <v>28.37</v>
      </c>
      <c r="S59" s="49">
        <v>1</v>
      </c>
      <c r="T59" s="49">
        <f>VLOOKUP(S59,'Placing lookup'!$A$1:$B$39,2,FALSE)</f>
        <v>30</v>
      </c>
      <c r="U59" s="50">
        <v>8</v>
      </c>
      <c r="V59" s="50">
        <v>42.36</v>
      </c>
      <c r="W59" s="50">
        <v>8</v>
      </c>
      <c r="X59" s="50">
        <f>VLOOKUP(W59,'Placing lookup'!$A$1:$B$39,2,FALSE)</f>
        <v>23</v>
      </c>
      <c r="Y59" s="51">
        <f t="shared" si="3"/>
        <v>80</v>
      </c>
      <c r="Z59" s="52" t="s">
        <v>205</v>
      </c>
      <c r="AA59" s="35"/>
    </row>
    <row r="60" spans="1:27" ht="20.25" customHeight="1">
      <c r="A60" s="14">
        <v>6</v>
      </c>
      <c r="B60" s="46" t="s">
        <v>11</v>
      </c>
      <c r="C60" s="46" t="s">
        <v>144</v>
      </c>
      <c r="D60" s="46" t="s">
        <v>150</v>
      </c>
      <c r="E60" s="46">
        <v>5778</v>
      </c>
      <c r="F60" s="9"/>
      <c r="G60" s="40"/>
      <c r="H60" s="9"/>
      <c r="I60" s="47">
        <v>0</v>
      </c>
      <c r="J60" s="48">
        <v>56.7</v>
      </c>
      <c r="K60" s="48">
        <v>0</v>
      </c>
      <c r="L60" s="48">
        <v>42.8</v>
      </c>
      <c r="M60" s="48">
        <v>2</v>
      </c>
      <c r="N60" s="48">
        <f>VLOOKUP(M60,'Placing lookup'!$A$1:$B$39,2,FALSE)</f>
        <v>29</v>
      </c>
      <c r="O60" s="49">
        <v>0</v>
      </c>
      <c r="P60" s="49">
        <v>44.22</v>
      </c>
      <c r="Q60" s="49">
        <v>0</v>
      </c>
      <c r="R60" s="49">
        <v>36.02</v>
      </c>
      <c r="S60" s="49">
        <v>3</v>
      </c>
      <c r="T60" s="49">
        <f>VLOOKUP(S60,'Placing lookup'!$A$1:$B$39,2,FALSE)</f>
        <v>28</v>
      </c>
      <c r="U60" s="50">
        <v>0</v>
      </c>
      <c r="V60" s="50">
        <v>49.05</v>
      </c>
      <c r="W60" s="50">
        <v>2</v>
      </c>
      <c r="X60" s="50">
        <f>VLOOKUP(W60,'Placing lookup'!$A$1:$B$39,2,FALSE)</f>
        <v>29</v>
      </c>
      <c r="Y60" s="51">
        <f t="shared" si="3"/>
        <v>86</v>
      </c>
      <c r="Z60" s="52" t="s">
        <v>203</v>
      </c>
      <c r="AA60" s="35"/>
    </row>
    <row r="61" spans="1:27" ht="16.5" customHeight="1">
      <c r="A61" s="14">
        <v>6</v>
      </c>
      <c r="B61" s="46" t="s">
        <v>136</v>
      </c>
      <c r="C61" s="46" t="s">
        <v>111</v>
      </c>
      <c r="D61" s="46" t="s">
        <v>151</v>
      </c>
      <c r="E61" s="46">
        <v>4210</v>
      </c>
      <c r="F61" s="9"/>
      <c r="G61" s="9"/>
      <c r="H61" s="9"/>
      <c r="I61" s="47">
        <v>0</v>
      </c>
      <c r="J61" s="48">
        <v>58.48</v>
      </c>
      <c r="K61" s="48">
        <v>4</v>
      </c>
      <c r="L61" s="48">
        <v>44.96</v>
      </c>
      <c r="M61" s="48">
        <v>7</v>
      </c>
      <c r="N61" s="48">
        <f>VLOOKUP(M61,'Placing lookup'!$A$1:$B$39,2,FALSE)</f>
        <v>24</v>
      </c>
      <c r="O61" s="49">
        <v>0</v>
      </c>
      <c r="P61" s="49">
        <v>50.72</v>
      </c>
      <c r="Q61" s="49">
        <v>0</v>
      </c>
      <c r="R61" s="49">
        <v>40.74</v>
      </c>
      <c r="S61" s="49">
        <v>6</v>
      </c>
      <c r="T61" s="49">
        <f>VLOOKUP(S61,'Placing lookup'!$A$1:$B$39,2,FALSE)</f>
        <v>25</v>
      </c>
      <c r="U61" s="50">
        <v>4</v>
      </c>
      <c r="V61" s="50">
        <v>51.47</v>
      </c>
      <c r="W61" s="50">
        <v>6</v>
      </c>
      <c r="X61" s="50">
        <f>VLOOKUP(W61,'Placing lookup'!$A$1:$B$39,2,FALSE)</f>
        <v>25</v>
      </c>
      <c r="Y61" s="51">
        <f t="shared" si="3"/>
        <v>74</v>
      </c>
      <c r="Z61" s="52"/>
      <c r="AA61" s="35"/>
    </row>
    <row r="62" spans="1:27" ht="15">
      <c r="A62" s="14">
        <v>6</v>
      </c>
      <c r="B62" s="46" t="s">
        <v>137</v>
      </c>
      <c r="C62" s="46" t="s">
        <v>145</v>
      </c>
      <c r="D62" s="46" t="s">
        <v>152</v>
      </c>
      <c r="E62" s="46">
        <v>5542</v>
      </c>
      <c r="F62" s="9"/>
      <c r="G62" s="40"/>
      <c r="H62" s="9"/>
      <c r="I62" s="47">
        <v>0</v>
      </c>
      <c r="J62" s="48">
        <v>53.29</v>
      </c>
      <c r="K62" s="48">
        <v>0</v>
      </c>
      <c r="L62" s="48">
        <v>37.77</v>
      </c>
      <c r="M62" s="48">
        <v>1</v>
      </c>
      <c r="N62" s="48">
        <f>VLOOKUP(M62,'Placing lookup'!$A$1:$B$39,2,FALSE)</f>
        <v>30</v>
      </c>
      <c r="O62" s="49">
        <v>4</v>
      </c>
      <c r="P62" s="49">
        <v>49.03</v>
      </c>
      <c r="Q62" s="49"/>
      <c r="R62" s="49"/>
      <c r="S62" s="49">
        <v>7</v>
      </c>
      <c r="T62" s="49">
        <f>VLOOKUP(S62,'Placing lookup'!$A$1:$B$39,2,FALSE)</f>
        <v>24</v>
      </c>
      <c r="U62" s="50">
        <v>4</v>
      </c>
      <c r="V62" s="50">
        <v>48.52</v>
      </c>
      <c r="W62" s="50">
        <v>5</v>
      </c>
      <c r="X62" s="50">
        <f>VLOOKUP(W62,'Placing lookup'!$A$1:$B$39,2,FALSE)</f>
        <v>26</v>
      </c>
      <c r="Y62" s="51">
        <f t="shared" si="3"/>
        <v>80</v>
      </c>
      <c r="Z62" s="52" t="s">
        <v>204</v>
      </c>
      <c r="AA62" s="35"/>
    </row>
    <row r="63" spans="1:27" ht="15.75" customHeight="1">
      <c r="A63" s="14">
        <v>6</v>
      </c>
      <c r="B63" s="46" t="s">
        <v>138</v>
      </c>
      <c r="C63" s="46" t="s">
        <v>13</v>
      </c>
      <c r="D63" s="46" t="s">
        <v>153</v>
      </c>
      <c r="E63" s="46">
        <v>5251</v>
      </c>
      <c r="F63" s="9"/>
      <c r="G63" s="40"/>
      <c r="H63" s="9"/>
      <c r="I63" s="47">
        <v>0</v>
      </c>
      <c r="J63" s="48">
        <v>58.01</v>
      </c>
      <c r="K63" s="48">
        <v>4</v>
      </c>
      <c r="L63" s="48">
        <v>45.93</v>
      </c>
      <c r="M63" s="48">
        <v>8</v>
      </c>
      <c r="N63" s="48">
        <f>VLOOKUP(M63,'Placing lookup'!$A$1:$B$39,2,FALSE)</f>
        <v>23</v>
      </c>
      <c r="O63" s="49">
        <v>0</v>
      </c>
      <c r="P63" s="49">
        <v>45.84</v>
      </c>
      <c r="Q63" s="49">
        <v>0</v>
      </c>
      <c r="R63" s="49">
        <v>40.1</v>
      </c>
      <c r="S63" s="49">
        <v>5</v>
      </c>
      <c r="T63" s="49">
        <f>VLOOKUP(S63,'Placing lookup'!$A$1:$B$39,2,FALSE)</f>
        <v>26</v>
      </c>
      <c r="U63" s="50">
        <v>0</v>
      </c>
      <c r="V63" s="50">
        <v>57.3</v>
      </c>
      <c r="W63" s="50">
        <v>4</v>
      </c>
      <c r="X63" s="50">
        <f>VLOOKUP(W63,'Placing lookup'!$A$1:$B$39,2,FALSE)</f>
        <v>27</v>
      </c>
      <c r="Y63" s="51">
        <f t="shared" si="3"/>
        <v>76</v>
      </c>
      <c r="Z63" s="52" t="s">
        <v>207</v>
      </c>
      <c r="AA63" s="35"/>
    </row>
    <row r="64" spans="1:27" ht="15">
      <c r="A64" s="14">
        <v>6</v>
      </c>
      <c r="B64" s="46" t="s">
        <v>139</v>
      </c>
      <c r="C64" s="46" t="s">
        <v>146</v>
      </c>
      <c r="D64" s="46" t="s">
        <v>154</v>
      </c>
      <c r="E64" s="46">
        <v>5452</v>
      </c>
      <c r="F64" s="9"/>
      <c r="G64" s="40"/>
      <c r="H64" s="9"/>
      <c r="I64" s="47">
        <v>4</v>
      </c>
      <c r="J64" s="48">
        <v>54.92</v>
      </c>
      <c r="K64" s="48"/>
      <c r="L64" s="48"/>
      <c r="M64" s="48">
        <v>9</v>
      </c>
      <c r="N64" s="48">
        <f>VLOOKUP(M64,'Placing lookup'!$A$1:$B$39,2,FALSE)</f>
        <v>22</v>
      </c>
      <c r="O64" s="49">
        <v>4</v>
      </c>
      <c r="P64" s="49">
        <v>41.56</v>
      </c>
      <c r="Q64" s="49"/>
      <c r="R64" s="49"/>
      <c r="S64" s="49">
        <f>8</f>
        <v>8</v>
      </c>
      <c r="T64" s="49">
        <f>VLOOKUP(S64,'Placing lookup'!$A$1:$B$39,2,FALSE)</f>
        <v>23</v>
      </c>
      <c r="U64" s="50" t="s">
        <v>210</v>
      </c>
      <c r="V64" s="50"/>
      <c r="W64" s="50">
        <v>0</v>
      </c>
      <c r="X64" s="50">
        <v>0</v>
      </c>
      <c r="Y64" s="51">
        <f t="shared" si="3"/>
        <v>45</v>
      </c>
      <c r="Z64" s="52"/>
      <c r="AA64" s="35"/>
    </row>
    <row r="65" spans="1:27" ht="15">
      <c r="A65" s="14">
        <v>6</v>
      </c>
      <c r="B65" s="46" t="s">
        <v>10</v>
      </c>
      <c r="C65" s="46" t="s">
        <v>147</v>
      </c>
      <c r="D65" s="46" t="s">
        <v>155</v>
      </c>
      <c r="E65" s="46">
        <v>5563</v>
      </c>
      <c r="F65" s="9"/>
      <c r="G65" s="9"/>
      <c r="H65" s="9"/>
      <c r="I65" s="47" t="s">
        <v>197</v>
      </c>
      <c r="J65" s="48"/>
      <c r="K65" s="48"/>
      <c r="L65" s="48"/>
      <c r="M65" s="48"/>
      <c r="N65" s="48">
        <v>0</v>
      </c>
      <c r="O65" s="49" t="s">
        <v>197</v>
      </c>
      <c r="P65" s="49"/>
      <c r="Q65" s="49"/>
      <c r="R65" s="49"/>
      <c r="S65" s="49"/>
      <c r="T65" s="49">
        <v>0</v>
      </c>
      <c r="U65" s="50" t="s">
        <v>201</v>
      </c>
      <c r="V65" s="50"/>
      <c r="W65" s="50"/>
      <c r="X65" s="50">
        <v>0</v>
      </c>
      <c r="Y65" s="51">
        <f t="shared" si="3"/>
        <v>0</v>
      </c>
      <c r="Z65" s="52"/>
      <c r="AA65" s="35"/>
    </row>
    <row r="66" spans="1:27" ht="15">
      <c r="A66" s="14">
        <v>6</v>
      </c>
      <c r="B66" s="46" t="s">
        <v>140</v>
      </c>
      <c r="C66" s="46" t="s">
        <v>61</v>
      </c>
      <c r="D66" s="46" t="s">
        <v>156</v>
      </c>
      <c r="E66" s="46">
        <v>5951</v>
      </c>
      <c r="F66" s="9"/>
      <c r="G66" s="40"/>
      <c r="H66" s="9"/>
      <c r="I66" s="47">
        <v>0</v>
      </c>
      <c r="J66" s="48">
        <v>58.89</v>
      </c>
      <c r="K66" s="48">
        <v>4</v>
      </c>
      <c r="L66" s="48">
        <v>37.38</v>
      </c>
      <c r="M66" s="48">
        <v>5</v>
      </c>
      <c r="N66" s="48">
        <f>VLOOKUP(M66,'Placing lookup'!$A$1:$B$39,2,FALSE)</f>
        <v>26</v>
      </c>
      <c r="O66" s="49">
        <v>0</v>
      </c>
      <c r="P66" s="49">
        <v>46.69</v>
      </c>
      <c r="Q66" s="49">
        <v>0</v>
      </c>
      <c r="R66" s="49">
        <v>36.84</v>
      </c>
      <c r="S66" s="49">
        <v>4</v>
      </c>
      <c r="T66" s="49">
        <f>VLOOKUP(S66,'Placing lookup'!$A$1:$B$39,2,FALSE)</f>
        <v>27</v>
      </c>
      <c r="U66" s="50">
        <v>8</v>
      </c>
      <c r="V66" s="50">
        <v>47.58</v>
      </c>
      <c r="W66" s="50">
        <v>9</v>
      </c>
      <c r="X66" s="50">
        <f>VLOOKUP(W66,'Placing lookup'!$A$1:$B$39,2,FALSE)</f>
        <v>22</v>
      </c>
      <c r="Y66" s="51">
        <f t="shared" si="3"/>
        <v>75</v>
      </c>
      <c r="Z66" s="52"/>
      <c r="AA66" s="35"/>
    </row>
    <row r="67" spans="1:27" ht="20.25" customHeight="1">
      <c r="A67" s="14">
        <v>6</v>
      </c>
      <c r="B67" s="46" t="s">
        <v>141</v>
      </c>
      <c r="C67" s="46" t="s">
        <v>148</v>
      </c>
      <c r="D67" s="16" t="s">
        <v>157</v>
      </c>
      <c r="E67" s="46">
        <v>6001</v>
      </c>
      <c r="F67" s="9"/>
      <c r="G67" s="40"/>
      <c r="H67" s="9"/>
      <c r="I67" s="47">
        <v>0</v>
      </c>
      <c r="J67" s="48">
        <v>58.05</v>
      </c>
      <c r="K67" s="48">
        <v>0</v>
      </c>
      <c r="L67" s="48">
        <v>43.01</v>
      </c>
      <c r="M67" s="48">
        <v>3</v>
      </c>
      <c r="N67" s="48">
        <f>VLOOKUP(M67,'Placing lookup'!$A$1:$B$39,2,FALSE)</f>
        <v>28</v>
      </c>
      <c r="O67" s="49">
        <v>0</v>
      </c>
      <c r="P67" s="49">
        <v>46.38</v>
      </c>
      <c r="Q67" s="49">
        <v>0</v>
      </c>
      <c r="R67" s="49">
        <v>35.17</v>
      </c>
      <c r="S67" s="49">
        <v>2</v>
      </c>
      <c r="T67" s="49">
        <f>VLOOKUP(S67,'Placing lookup'!$A$1:$B$39,2,FALSE)</f>
        <v>29</v>
      </c>
      <c r="U67" s="50">
        <v>0</v>
      </c>
      <c r="V67" s="50">
        <v>48.52</v>
      </c>
      <c r="W67" s="50">
        <v>1</v>
      </c>
      <c r="X67" s="50">
        <f>VLOOKUP(W67,'Placing lookup'!$A$1:$B$39,2,FALSE)</f>
        <v>30</v>
      </c>
      <c r="Y67" s="51">
        <f t="shared" si="3"/>
        <v>87</v>
      </c>
      <c r="Z67" s="52" t="s">
        <v>202</v>
      </c>
      <c r="AA67" s="35"/>
    </row>
    <row r="68" spans="1:27" ht="20.25" customHeight="1">
      <c r="A68" s="14">
        <v>6</v>
      </c>
      <c r="B68" s="46" t="s">
        <v>107</v>
      </c>
      <c r="C68" s="46" t="s">
        <v>119</v>
      </c>
      <c r="D68" s="46" t="s">
        <v>158</v>
      </c>
      <c r="E68" s="46">
        <v>5548</v>
      </c>
      <c r="F68" s="9"/>
      <c r="G68" s="40"/>
      <c r="H68" s="9"/>
      <c r="I68" s="47">
        <v>4</v>
      </c>
      <c r="J68" s="48">
        <v>70.6</v>
      </c>
      <c r="K68" s="48"/>
      <c r="L68" s="48"/>
      <c r="M68" s="48">
        <v>10</v>
      </c>
      <c r="N68" s="48">
        <f>VLOOKUP(M68,'Placing lookup'!$A$1:$B$39,2,FALSE)</f>
        <v>21</v>
      </c>
      <c r="O68" s="49">
        <v>4</v>
      </c>
      <c r="P68" s="49">
        <v>44.04</v>
      </c>
      <c r="Q68" s="49"/>
      <c r="R68" s="49"/>
      <c r="S68" s="49">
        <f>8</f>
        <v>8</v>
      </c>
      <c r="T68" s="49">
        <f>VLOOKUP(S68,'Placing lookup'!$A$1:$B$39,2,FALSE)</f>
        <v>23</v>
      </c>
      <c r="U68" s="50">
        <v>4</v>
      </c>
      <c r="V68" s="50">
        <v>57.37</v>
      </c>
      <c r="W68" s="50">
        <v>7</v>
      </c>
      <c r="X68" s="50">
        <f>VLOOKUP(W68,'Placing lookup'!$A$1:$B$39,2,FALSE)</f>
        <v>24</v>
      </c>
      <c r="Y68" s="51">
        <f t="shared" si="3"/>
        <v>68</v>
      </c>
      <c r="Z68" s="52"/>
      <c r="AA68" s="35"/>
    </row>
    <row r="69" spans="1:27" ht="16.5" customHeight="1">
      <c r="A69" s="14">
        <v>6</v>
      </c>
      <c r="B69" s="46" t="s">
        <v>142</v>
      </c>
      <c r="C69" s="46" t="s">
        <v>114</v>
      </c>
      <c r="D69" s="46" t="s">
        <v>159</v>
      </c>
      <c r="E69" s="46">
        <v>4878</v>
      </c>
      <c r="F69" s="9"/>
      <c r="G69" s="9"/>
      <c r="H69" s="9"/>
      <c r="I69" s="47">
        <v>0</v>
      </c>
      <c r="J69" s="48">
        <v>62.26</v>
      </c>
      <c r="K69" s="48">
        <v>4</v>
      </c>
      <c r="L69" s="48">
        <v>41.22</v>
      </c>
      <c r="M69" s="48">
        <v>6</v>
      </c>
      <c r="N69" s="48">
        <f>VLOOKUP(M69,'Placing lookup'!$A$1:$B$39,2,FALSE)</f>
        <v>25</v>
      </c>
      <c r="O69" s="49">
        <v>4</v>
      </c>
      <c r="P69" s="49">
        <v>50.56</v>
      </c>
      <c r="Q69" s="49"/>
      <c r="R69" s="49"/>
      <c r="S69" s="49">
        <f>8</f>
        <v>8</v>
      </c>
      <c r="T69" s="49">
        <f>VLOOKUP(S69,'Placing lookup'!$A$1:$B$39,2,FALSE)</f>
        <v>23</v>
      </c>
      <c r="U69" s="50">
        <v>0</v>
      </c>
      <c r="V69" s="50">
        <v>51.61</v>
      </c>
      <c r="W69" s="50">
        <v>3</v>
      </c>
      <c r="X69" s="50">
        <f>VLOOKUP(W69,'Placing lookup'!$A$1:$B$39,2,FALSE)</f>
        <v>28</v>
      </c>
      <c r="Y69" s="51">
        <f t="shared" si="3"/>
        <v>76</v>
      </c>
      <c r="Z69" s="52" t="s">
        <v>206</v>
      </c>
      <c r="AA69" s="35"/>
    </row>
    <row r="70" spans="1:27" ht="14.25">
      <c r="A70" s="14">
        <v>6</v>
      </c>
      <c r="B70" s="53"/>
      <c r="C70" s="54"/>
      <c r="D70" s="55"/>
      <c r="E70" s="52"/>
      <c r="F70" s="9"/>
      <c r="G70" s="40"/>
      <c r="H70" s="9"/>
      <c r="I70" s="47"/>
      <c r="J70" s="48"/>
      <c r="K70" s="48"/>
      <c r="L70" s="48"/>
      <c r="M70" s="48"/>
      <c r="N70" s="48" t="e">
        <f>VLOOKUP(M70,'Placing lookup'!$A$1:$B$39,2,FALSE)</f>
        <v>#N/A</v>
      </c>
      <c r="O70" s="49"/>
      <c r="P70" s="49"/>
      <c r="Q70" s="49"/>
      <c r="R70" s="49"/>
      <c r="S70" s="49"/>
      <c r="T70" s="49" t="e">
        <f>VLOOKUP(S70,'Placing lookup'!$A$1:$B$39,2,FALSE)</f>
        <v>#N/A</v>
      </c>
      <c r="U70" s="50"/>
      <c r="V70" s="50"/>
      <c r="W70" s="50"/>
      <c r="X70" s="50" t="e">
        <f>VLOOKUP(W70,'Placing lookup'!$A$1:$B$39,2,FALSE)</f>
        <v>#N/A</v>
      </c>
      <c r="Y70" s="51" t="e">
        <f t="shared" si="3"/>
        <v>#N/A</v>
      </c>
      <c r="Z70" s="52"/>
      <c r="AA70" s="35"/>
    </row>
    <row r="71" spans="1:27" ht="14.25">
      <c r="A71" s="14">
        <v>6</v>
      </c>
      <c r="B71" s="53"/>
      <c r="C71" s="54"/>
      <c r="D71" s="55"/>
      <c r="E71" s="52"/>
      <c r="F71" s="9"/>
      <c r="G71" s="40"/>
      <c r="H71" s="9"/>
      <c r="I71" s="47"/>
      <c r="J71" s="48"/>
      <c r="K71" s="48"/>
      <c r="L71" s="48"/>
      <c r="M71" s="48"/>
      <c r="N71" s="48" t="e">
        <f>VLOOKUP(M71,'Placing lookup'!$A$1:$B$39,2,FALSE)</f>
        <v>#N/A</v>
      </c>
      <c r="O71" s="49"/>
      <c r="P71" s="49"/>
      <c r="Q71" s="49"/>
      <c r="R71" s="49"/>
      <c r="S71" s="49"/>
      <c r="T71" s="49" t="e">
        <f>VLOOKUP(S71,'Placing lookup'!$A$1:$B$39,2,FALSE)</f>
        <v>#N/A</v>
      </c>
      <c r="U71" s="50"/>
      <c r="V71" s="50"/>
      <c r="W71" s="50"/>
      <c r="X71" s="50" t="e">
        <f>VLOOKUP(W71,'Placing lookup'!$A$1:$B$39,2,FALSE)</f>
        <v>#N/A</v>
      </c>
      <c r="Y71" s="51" t="e">
        <f t="shared" si="3"/>
        <v>#N/A</v>
      </c>
      <c r="Z71" s="52"/>
      <c r="AA71" s="35"/>
    </row>
    <row r="72" spans="1:27" ht="15" thickBot="1">
      <c r="A72" s="14">
        <v>6</v>
      </c>
      <c r="B72" s="74"/>
      <c r="C72" s="37"/>
      <c r="D72" s="70"/>
      <c r="E72" s="75"/>
      <c r="F72" s="9"/>
      <c r="G72" s="76"/>
      <c r="H72" s="9"/>
      <c r="I72" s="57"/>
      <c r="J72" s="58"/>
      <c r="K72" s="58"/>
      <c r="L72" s="58"/>
      <c r="M72" s="58"/>
      <c r="N72" s="58" t="e">
        <f>VLOOKUP(M72,'Placing lookup'!$A$1:$B$39,2,FALSE)</f>
        <v>#N/A</v>
      </c>
      <c r="O72" s="59"/>
      <c r="P72" s="59"/>
      <c r="Q72" s="59"/>
      <c r="R72" s="59"/>
      <c r="S72" s="59"/>
      <c r="T72" s="59" t="e">
        <f>VLOOKUP(S72,'Placing lookup'!$A$1:$B$39,2,FALSE)</f>
        <v>#N/A</v>
      </c>
      <c r="U72" s="60"/>
      <c r="V72" s="60"/>
      <c r="W72" s="60"/>
      <c r="X72" s="60" t="e">
        <f>VLOOKUP(W72,'Placing lookup'!$A$1:$B$39,2,FALSE)</f>
        <v>#N/A</v>
      </c>
      <c r="Y72" s="61" t="e">
        <f>SUM(X72,T72,N72)</f>
        <v>#N/A</v>
      </c>
      <c r="Z72" s="62"/>
      <c r="AA72" s="35"/>
    </row>
    <row r="73" spans="1:27" ht="15.75" thickBot="1">
      <c r="A73" s="14">
        <v>7</v>
      </c>
      <c r="B73" s="77" t="s">
        <v>2</v>
      </c>
      <c r="C73" s="32"/>
      <c r="D73" s="63"/>
      <c r="E73" s="64"/>
      <c r="G73" s="78"/>
      <c r="H73" s="9"/>
      <c r="I73" s="105" t="s">
        <v>2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7"/>
      <c r="AA73" s="35"/>
    </row>
    <row r="74" spans="1:27" ht="14.25">
      <c r="A74" s="14">
        <v>7</v>
      </c>
      <c r="B74" s="36" t="s">
        <v>42</v>
      </c>
      <c r="C74" s="37" t="s">
        <v>43</v>
      </c>
      <c r="D74" s="38" t="s">
        <v>44</v>
      </c>
      <c r="E74" s="39" t="s">
        <v>45</v>
      </c>
      <c r="F74" s="9"/>
      <c r="G74" s="9"/>
      <c r="H74" s="9"/>
      <c r="I74" s="41"/>
      <c r="J74" s="42"/>
      <c r="K74" s="42"/>
      <c r="L74" s="42"/>
      <c r="M74" s="42"/>
      <c r="N74" s="42" t="e">
        <f>VLOOKUP(M74,'Placing lookup'!$A$1:$B$39,2,FALSE)</f>
        <v>#N/A</v>
      </c>
      <c r="O74" s="43"/>
      <c r="P74" s="43"/>
      <c r="Q74" s="43"/>
      <c r="R74" s="43"/>
      <c r="S74" s="43"/>
      <c r="T74" s="43" t="e">
        <f>VLOOKUP(S74,'Placing lookup'!$A$1:$B$39,2,FALSE)</f>
        <v>#N/A</v>
      </c>
      <c r="U74" s="44"/>
      <c r="V74" s="44"/>
      <c r="W74" s="44"/>
      <c r="X74" s="44" t="e">
        <f>VLOOKUP(W74,'Placing lookup'!$A$1:$B$39,2,FALSE)</f>
        <v>#N/A</v>
      </c>
      <c r="Y74" s="45" t="e">
        <f aca="true" t="shared" si="4" ref="Y74:Y84">SUM(X74,T74,N74)</f>
        <v>#N/A</v>
      </c>
      <c r="Z74" s="39"/>
      <c r="AA74" s="35"/>
    </row>
    <row r="75" spans="1:27" ht="20.25" customHeight="1">
      <c r="A75" s="14">
        <v>7</v>
      </c>
      <c r="B75" s="46" t="s">
        <v>11</v>
      </c>
      <c r="C75" s="46" t="s">
        <v>144</v>
      </c>
      <c r="D75" s="46" t="s">
        <v>12</v>
      </c>
      <c r="E75" s="46">
        <v>5315</v>
      </c>
      <c r="F75" s="9"/>
      <c r="G75" s="40"/>
      <c r="H75" s="9"/>
      <c r="I75" s="47" t="s">
        <v>201</v>
      </c>
      <c r="J75" s="48"/>
      <c r="K75" s="48"/>
      <c r="L75" s="48"/>
      <c r="M75" s="48"/>
      <c r="N75" s="48">
        <v>0</v>
      </c>
      <c r="O75" s="49" t="s">
        <v>197</v>
      </c>
      <c r="P75" s="49"/>
      <c r="Q75" s="49"/>
      <c r="R75" s="49"/>
      <c r="S75" s="49"/>
      <c r="T75" s="49">
        <v>0</v>
      </c>
      <c r="U75" s="50" t="s">
        <v>197</v>
      </c>
      <c r="V75" s="50"/>
      <c r="W75" s="50"/>
      <c r="X75" s="50" t="e">
        <f>VLOOKUP(W75,'Placing lookup'!$A$1:$B$39,2,FALSE)</f>
        <v>#N/A</v>
      </c>
      <c r="Y75" s="51" t="e">
        <f t="shared" si="4"/>
        <v>#N/A</v>
      </c>
      <c r="Z75" s="52"/>
      <c r="AA75" s="35"/>
    </row>
    <row r="76" spans="1:27" ht="20.25" customHeight="1">
      <c r="A76" s="14">
        <v>7</v>
      </c>
      <c r="B76" s="46" t="s">
        <v>160</v>
      </c>
      <c r="C76" s="46" t="s">
        <v>174</v>
      </c>
      <c r="D76" s="46" t="s">
        <v>167</v>
      </c>
      <c r="E76" s="46">
        <v>5244</v>
      </c>
      <c r="F76" s="9"/>
      <c r="G76" s="40"/>
      <c r="H76" s="9"/>
      <c r="I76" s="47" t="s">
        <v>31</v>
      </c>
      <c r="J76" s="48"/>
      <c r="K76" s="48"/>
      <c r="L76" s="48"/>
      <c r="M76" s="48"/>
      <c r="N76" s="48">
        <v>0</v>
      </c>
      <c r="O76" s="49">
        <v>12</v>
      </c>
      <c r="P76" s="49">
        <v>58.63</v>
      </c>
      <c r="Q76" s="49"/>
      <c r="R76" s="49"/>
      <c r="S76" s="49">
        <v>7</v>
      </c>
      <c r="T76" s="49">
        <f>VLOOKUP(S76,'Placing lookup'!$A$1:$B$39,2,FALSE)</f>
        <v>24</v>
      </c>
      <c r="U76" s="50" t="s">
        <v>31</v>
      </c>
      <c r="V76" s="50"/>
      <c r="W76" s="50"/>
      <c r="X76" s="50">
        <v>0</v>
      </c>
      <c r="Y76" s="51">
        <f t="shared" si="4"/>
        <v>24</v>
      </c>
      <c r="Z76" s="52"/>
      <c r="AA76" s="35"/>
    </row>
    <row r="77" spans="1:27" ht="16.5" customHeight="1">
      <c r="A77" s="14">
        <v>7</v>
      </c>
      <c r="B77" s="46" t="s">
        <v>137</v>
      </c>
      <c r="C77" s="46" t="s">
        <v>145</v>
      </c>
      <c r="D77" s="46" t="s">
        <v>168</v>
      </c>
      <c r="E77" s="46">
        <v>5900</v>
      </c>
      <c r="F77" s="9"/>
      <c r="G77" s="9"/>
      <c r="H77" s="9"/>
      <c r="I77" s="47">
        <v>4</v>
      </c>
      <c r="J77" s="48">
        <v>49.78</v>
      </c>
      <c r="K77" s="48"/>
      <c r="L77" s="48"/>
      <c r="M77" s="48">
        <v>6</v>
      </c>
      <c r="N77" s="48">
        <f>VLOOKUP(M77,'Placing lookup'!$A$1:$B$39,2,FALSE)</f>
        <v>25</v>
      </c>
      <c r="O77" s="49">
        <v>4</v>
      </c>
      <c r="P77" s="49">
        <v>45</v>
      </c>
      <c r="Q77" s="49"/>
      <c r="R77" s="49"/>
      <c r="S77" s="49">
        <f>4</f>
        <v>4</v>
      </c>
      <c r="T77" s="49">
        <f>VLOOKUP(S77,'Placing lookup'!$A$1:$B$39,2,FALSE)</f>
        <v>27</v>
      </c>
      <c r="U77" s="50">
        <v>8</v>
      </c>
      <c r="V77" s="50">
        <v>51.61</v>
      </c>
      <c r="W77" s="50">
        <v>4</v>
      </c>
      <c r="X77" s="50">
        <f>VLOOKUP(W77,'Placing lookup'!$A$1:$B$39,2,FALSE)</f>
        <v>27</v>
      </c>
      <c r="Y77" s="51">
        <f t="shared" si="4"/>
        <v>79</v>
      </c>
      <c r="Z77" s="52" t="s">
        <v>207</v>
      </c>
      <c r="AA77" s="35"/>
    </row>
    <row r="78" spans="1:27" ht="15">
      <c r="A78" s="14">
        <v>7</v>
      </c>
      <c r="B78" s="46" t="s">
        <v>161</v>
      </c>
      <c r="C78" s="46" t="s">
        <v>175</v>
      </c>
      <c r="D78" s="46" t="s">
        <v>169</v>
      </c>
      <c r="E78" s="46">
        <v>5562</v>
      </c>
      <c r="F78" s="9"/>
      <c r="G78" s="40"/>
      <c r="H78" s="9"/>
      <c r="I78" s="47">
        <v>0</v>
      </c>
      <c r="J78" s="48">
        <v>57.24</v>
      </c>
      <c r="K78" s="48" t="s">
        <v>31</v>
      </c>
      <c r="L78" s="48"/>
      <c r="M78" s="48">
        <v>5</v>
      </c>
      <c r="N78" s="48">
        <f>VLOOKUP(M78,'Placing lookup'!$A$1:$B$39,2,FALSE)</f>
        <v>26</v>
      </c>
      <c r="O78" s="49">
        <v>4</v>
      </c>
      <c r="P78" s="49">
        <v>53.19</v>
      </c>
      <c r="Q78" s="49"/>
      <c r="R78" s="49"/>
      <c r="S78" s="49">
        <f>4</f>
        <v>4</v>
      </c>
      <c r="T78" s="49">
        <f>VLOOKUP(S78,'Placing lookup'!$A$1:$B$39,2,FALSE)</f>
        <v>27</v>
      </c>
      <c r="U78" s="50">
        <v>8</v>
      </c>
      <c r="V78" s="50">
        <v>52.24</v>
      </c>
      <c r="W78" s="50">
        <v>5</v>
      </c>
      <c r="X78" s="50">
        <f>VLOOKUP(W78,'Placing lookup'!$A$1:$B$39,2,FALSE)</f>
        <v>26</v>
      </c>
      <c r="Y78" s="51">
        <f t="shared" si="4"/>
        <v>79</v>
      </c>
      <c r="Z78" s="52" t="s">
        <v>206</v>
      </c>
      <c r="AA78" s="35"/>
    </row>
    <row r="79" spans="1:27" ht="15.75" customHeight="1">
      <c r="A79" s="14">
        <v>7</v>
      </c>
      <c r="B79" s="46" t="s">
        <v>162</v>
      </c>
      <c r="C79" s="46" t="s">
        <v>176</v>
      </c>
      <c r="D79" s="46" t="s">
        <v>170</v>
      </c>
      <c r="E79" s="46">
        <v>5998</v>
      </c>
      <c r="F79" s="9"/>
      <c r="G79" s="40"/>
      <c r="H79" s="9"/>
      <c r="I79" s="47">
        <v>0</v>
      </c>
      <c r="J79" s="48">
        <v>52.95</v>
      </c>
      <c r="K79" s="48">
        <v>4</v>
      </c>
      <c r="L79" s="48">
        <v>38.19</v>
      </c>
      <c r="M79" s="48">
        <v>3</v>
      </c>
      <c r="N79" s="48">
        <f>VLOOKUP(M79,'Placing lookup'!$A$1:$B$39,2,FALSE)</f>
        <v>28</v>
      </c>
      <c r="O79" s="49">
        <v>0</v>
      </c>
      <c r="P79" s="49">
        <v>44</v>
      </c>
      <c r="Q79" s="49">
        <v>0</v>
      </c>
      <c r="R79" s="49">
        <v>29.92</v>
      </c>
      <c r="S79" s="49">
        <v>1</v>
      </c>
      <c r="T79" s="49">
        <f>VLOOKUP(S79,'Placing lookup'!$A$1:$B$39,2,FALSE)</f>
        <v>30</v>
      </c>
      <c r="U79" s="50">
        <v>4</v>
      </c>
      <c r="V79" s="50">
        <v>48.38</v>
      </c>
      <c r="W79" s="50">
        <v>3</v>
      </c>
      <c r="X79" s="50">
        <f>VLOOKUP(W79,'Placing lookup'!$A$1:$B$39,2,FALSE)</f>
        <v>28</v>
      </c>
      <c r="Y79" s="51">
        <f t="shared" si="4"/>
        <v>86</v>
      </c>
      <c r="Z79" s="52" t="s">
        <v>203</v>
      </c>
      <c r="AA79" s="35"/>
    </row>
    <row r="80" spans="1:27" ht="15">
      <c r="A80" s="14">
        <v>7</v>
      </c>
      <c r="B80" s="46" t="s">
        <v>163</v>
      </c>
      <c r="C80" s="46" t="s">
        <v>61</v>
      </c>
      <c r="D80" s="46" t="s">
        <v>171</v>
      </c>
      <c r="E80" s="46">
        <v>5974</v>
      </c>
      <c r="F80" s="9"/>
      <c r="G80" s="40"/>
      <c r="H80" s="9"/>
      <c r="I80" s="47">
        <v>0</v>
      </c>
      <c r="J80" s="48">
        <v>59.14</v>
      </c>
      <c r="K80" s="48">
        <v>4</v>
      </c>
      <c r="L80" s="48">
        <v>43.11</v>
      </c>
      <c r="M80" s="48">
        <v>4</v>
      </c>
      <c r="N80" s="48">
        <f>VLOOKUP(M80,'Placing lookup'!$A$1:$B$39,2,FALSE)</f>
        <v>27</v>
      </c>
      <c r="O80" s="49">
        <v>8</v>
      </c>
      <c r="P80" s="49">
        <v>42.75</v>
      </c>
      <c r="Q80" s="49"/>
      <c r="R80" s="49"/>
      <c r="S80" s="49">
        <v>6</v>
      </c>
      <c r="T80" s="49">
        <f>VLOOKUP(S80,'Placing lookup'!$A$1:$B$39,2,FALSE)</f>
        <v>25</v>
      </c>
      <c r="U80" s="50">
        <v>0</v>
      </c>
      <c r="V80" s="50">
        <v>56.24</v>
      </c>
      <c r="W80" s="50">
        <v>1</v>
      </c>
      <c r="X80" s="50">
        <f>VLOOKUP(W80,'Placing lookup'!$A$1:$B$39,2,FALSE)</f>
        <v>30</v>
      </c>
      <c r="Y80" s="51">
        <f t="shared" si="4"/>
        <v>82</v>
      </c>
      <c r="Z80" s="52" t="s">
        <v>205</v>
      </c>
      <c r="AA80" s="35"/>
    </row>
    <row r="81" spans="1:27" ht="15">
      <c r="A81" s="14">
        <v>7</v>
      </c>
      <c r="B81" s="46" t="s">
        <v>164</v>
      </c>
      <c r="C81" s="46" t="s">
        <v>15</v>
      </c>
      <c r="D81" s="46" t="s">
        <v>16</v>
      </c>
      <c r="E81" s="46">
        <v>5096</v>
      </c>
      <c r="F81" s="9"/>
      <c r="G81" s="9"/>
      <c r="H81" s="9"/>
      <c r="I81" s="47" t="s">
        <v>201</v>
      </c>
      <c r="J81" s="48"/>
      <c r="K81" s="48"/>
      <c r="L81" s="48"/>
      <c r="M81" s="48"/>
      <c r="N81" s="48">
        <v>0</v>
      </c>
      <c r="O81" s="49" t="s">
        <v>197</v>
      </c>
      <c r="P81" s="49"/>
      <c r="Q81" s="49"/>
      <c r="R81" s="49"/>
      <c r="S81" s="49"/>
      <c r="T81" s="49">
        <v>0</v>
      </c>
      <c r="U81" s="50" t="s">
        <v>197</v>
      </c>
      <c r="V81" s="50"/>
      <c r="W81" s="50"/>
      <c r="X81" s="50">
        <v>0</v>
      </c>
      <c r="Y81" s="51">
        <f t="shared" si="4"/>
        <v>0</v>
      </c>
      <c r="Z81" s="52"/>
      <c r="AA81" s="35"/>
    </row>
    <row r="82" spans="1:27" ht="15">
      <c r="A82" s="14">
        <v>7</v>
      </c>
      <c r="B82" s="46" t="s">
        <v>165</v>
      </c>
      <c r="C82" s="46" t="s">
        <v>177</v>
      </c>
      <c r="D82" s="46" t="s">
        <v>172</v>
      </c>
      <c r="E82" s="46">
        <v>4931</v>
      </c>
      <c r="F82" s="9"/>
      <c r="G82" s="40"/>
      <c r="H82" s="9"/>
      <c r="I82" s="47">
        <v>0</v>
      </c>
      <c r="J82" s="48">
        <v>60.16</v>
      </c>
      <c r="K82" s="48">
        <v>0</v>
      </c>
      <c r="L82" s="48">
        <v>42.63</v>
      </c>
      <c r="M82" s="48">
        <v>1</v>
      </c>
      <c r="N82" s="48">
        <f>VLOOKUP(M82,'Placing lookup'!$A$1:$B$39,2,FALSE)</f>
        <v>30</v>
      </c>
      <c r="O82" s="49">
        <v>0</v>
      </c>
      <c r="P82" s="49">
        <v>46.82</v>
      </c>
      <c r="Q82" s="49">
        <v>0</v>
      </c>
      <c r="R82" s="49">
        <v>34.66</v>
      </c>
      <c r="S82" s="49">
        <v>2</v>
      </c>
      <c r="T82" s="49">
        <f>VLOOKUP(S82,'Placing lookup'!$A$1:$B$39,2,FALSE)</f>
        <v>29</v>
      </c>
      <c r="U82" s="50">
        <v>8</v>
      </c>
      <c r="V82" s="50">
        <v>61.5</v>
      </c>
      <c r="W82" s="50">
        <v>6</v>
      </c>
      <c r="X82" s="50">
        <f>VLOOKUP(W82,'Placing lookup'!$A$1:$B$39,2,FALSE)</f>
        <v>25</v>
      </c>
      <c r="Y82" s="51">
        <f t="shared" si="4"/>
        <v>84</v>
      </c>
      <c r="Z82" s="52" t="s">
        <v>204</v>
      </c>
      <c r="AA82" s="35"/>
    </row>
    <row r="83" spans="1:27" ht="20.25" customHeight="1">
      <c r="A83" s="14">
        <v>7</v>
      </c>
      <c r="B83" s="46" t="s">
        <v>166</v>
      </c>
      <c r="C83" s="46" t="s">
        <v>148</v>
      </c>
      <c r="D83" s="46" t="s">
        <v>173</v>
      </c>
      <c r="E83" s="46">
        <v>5952</v>
      </c>
      <c r="F83" s="9"/>
      <c r="G83" s="40"/>
      <c r="H83" s="9"/>
      <c r="I83" s="47">
        <v>0</v>
      </c>
      <c r="J83" s="48">
        <v>59.25</v>
      </c>
      <c r="K83" s="48">
        <v>0</v>
      </c>
      <c r="L83" s="48">
        <v>48.03</v>
      </c>
      <c r="M83" s="48">
        <v>2</v>
      </c>
      <c r="N83" s="48">
        <f>VLOOKUP(M83,'Placing lookup'!$A$1:$B$39,2,FALSE)</f>
        <v>29</v>
      </c>
      <c r="O83" s="49">
        <v>0</v>
      </c>
      <c r="P83" s="49">
        <v>49.84</v>
      </c>
      <c r="Q83" s="49">
        <v>0</v>
      </c>
      <c r="R83" s="49">
        <v>45.78</v>
      </c>
      <c r="S83" s="49">
        <v>3</v>
      </c>
      <c r="T83" s="49">
        <f>VLOOKUP(S83,'Placing lookup'!$A$1:$B$39,2,FALSE)</f>
        <v>28</v>
      </c>
      <c r="U83" s="50">
        <v>0</v>
      </c>
      <c r="V83" s="50">
        <v>63.25</v>
      </c>
      <c r="W83" s="50">
        <v>2</v>
      </c>
      <c r="X83" s="50">
        <f>VLOOKUP(W83,'Placing lookup'!$A$1:$B$39,2,FALSE)</f>
        <v>29</v>
      </c>
      <c r="Y83" s="51">
        <f t="shared" si="4"/>
        <v>86</v>
      </c>
      <c r="Z83" s="52" t="s">
        <v>202</v>
      </c>
      <c r="AA83" s="35"/>
    </row>
    <row r="84" spans="1:27" ht="20.25" customHeight="1">
      <c r="A84" s="14">
        <v>7</v>
      </c>
      <c r="B84" s="53"/>
      <c r="C84" s="54"/>
      <c r="D84" s="55"/>
      <c r="E84" s="52"/>
      <c r="F84" s="9"/>
      <c r="G84" s="40"/>
      <c r="H84" s="9"/>
      <c r="I84" s="47"/>
      <c r="J84" s="48"/>
      <c r="K84" s="48"/>
      <c r="L84" s="48"/>
      <c r="M84" s="48"/>
      <c r="N84" s="48" t="e">
        <f>VLOOKUP(M84,'Placing lookup'!$A$1:$B$39,2,FALSE)</f>
        <v>#N/A</v>
      </c>
      <c r="O84" s="49"/>
      <c r="P84" s="49"/>
      <c r="Q84" s="49"/>
      <c r="R84" s="49"/>
      <c r="S84" s="49"/>
      <c r="T84" s="49" t="e">
        <f>VLOOKUP(S84,'Placing lookup'!$A$1:$B$39,2,FALSE)</f>
        <v>#N/A</v>
      </c>
      <c r="U84" s="50"/>
      <c r="V84" s="50"/>
      <c r="W84" s="50"/>
      <c r="X84" s="50" t="e">
        <f>VLOOKUP(W84,'Placing lookup'!$A$1:$B$39,2,FALSE)</f>
        <v>#N/A</v>
      </c>
      <c r="Y84" s="51" t="e">
        <f t="shared" si="4"/>
        <v>#N/A</v>
      </c>
      <c r="Z84" s="52"/>
      <c r="AA84" s="35"/>
    </row>
    <row r="85" spans="1:27" ht="15" thickBot="1">
      <c r="A85" s="14">
        <v>7</v>
      </c>
      <c r="B85" s="53"/>
      <c r="C85" s="54"/>
      <c r="D85" s="55"/>
      <c r="E85" s="56"/>
      <c r="F85" s="9"/>
      <c r="G85" s="9"/>
      <c r="H85" s="9"/>
      <c r="I85" s="57"/>
      <c r="J85" s="58"/>
      <c r="K85" s="58"/>
      <c r="L85" s="58"/>
      <c r="M85" s="58"/>
      <c r="N85" s="58" t="e">
        <f>VLOOKUP(M85,'Placing lookup'!$A$1:$B$39,2,FALSE)</f>
        <v>#N/A</v>
      </c>
      <c r="O85" s="59"/>
      <c r="P85" s="59"/>
      <c r="Q85" s="59"/>
      <c r="R85" s="59"/>
      <c r="S85" s="59"/>
      <c r="T85" s="59" t="e">
        <f>VLOOKUP(S85,'Placing lookup'!$A$1:$B$39,2,FALSE)</f>
        <v>#N/A</v>
      </c>
      <c r="U85" s="60"/>
      <c r="V85" s="60"/>
      <c r="W85" s="60"/>
      <c r="X85" s="60" t="e">
        <f>VLOOKUP(W85,'Placing lookup'!$A$1:$B$39,2,FALSE)</f>
        <v>#N/A</v>
      </c>
      <c r="Y85" s="61" t="e">
        <f>SUM(X85,T85,N85)</f>
        <v>#N/A</v>
      </c>
      <c r="Z85" s="62"/>
      <c r="AA85" s="35"/>
    </row>
    <row r="86" spans="1:27" ht="15.75" thickBot="1">
      <c r="A86" s="14">
        <v>8</v>
      </c>
      <c r="B86" s="31" t="s">
        <v>4</v>
      </c>
      <c r="C86" s="32"/>
      <c r="D86" s="63"/>
      <c r="E86" s="64"/>
      <c r="F86" s="9"/>
      <c r="G86" s="9"/>
      <c r="H86" s="9"/>
      <c r="I86" s="105" t="s">
        <v>4</v>
      </c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7"/>
      <c r="AA86" s="35"/>
    </row>
    <row r="87" spans="1:27" ht="14.25">
      <c r="A87" s="14">
        <v>8</v>
      </c>
      <c r="B87" s="36" t="s">
        <v>42</v>
      </c>
      <c r="C87" s="37" t="s">
        <v>43</v>
      </c>
      <c r="D87" s="38" t="s">
        <v>44</v>
      </c>
      <c r="E87" s="39" t="s">
        <v>45</v>
      </c>
      <c r="F87" s="9"/>
      <c r="G87" s="9"/>
      <c r="H87" s="9"/>
      <c r="I87" s="41"/>
      <c r="J87" s="42"/>
      <c r="K87" s="42"/>
      <c r="L87" s="42"/>
      <c r="M87" s="42"/>
      <c r="N87" s="42" t="e">
        <f>VLOOKUP(M87,'Placing lookup'!$A$1:$B$39,2,FALSE)</f>
        <v>#N/A</v>
      </c>
      <c r="O87" s="43"/>
      <c r="P87" s="43"/>
      <c r="Q87" s="43"/>
      <c r="R87" s="43"/>
      <c r="S87" s="43"/>
      <c r="T87" s="43" t="e">
        <f>VLOOKUP(S87,'Placing lookup'!$A$1:$B$39,2,FALSE)</f>
        <v>#N/A</v>
      </c>
      <c r="U87" s="44"/>
      <c r="V87" s="44"/>
      <c r="W87" s="44"/>
      <c r="X87" s="44" t="e">
        <f>VLOOKUP(W87,'Placing lookup'!$A$1:$B$39,2,FALSE)</f>
        <v>#N/A</v>
      </c>
      <c r="Y87" s="45" t="e">
        <f aca="true" t="shared" si="5" ref="Y87:Y96">SUM(X87,T87,N87)</f>
        <v>#N/A</v>
      </c>
      <c r="Z87" s="39"/>
      <c r="AA87" s="35"/>
    </row>
    <row r="88" spans="1:27" ht="20.25" customHeight="1">
      <c r="A88" s="14">
        <v>8</v>
      </c>
      <c r="B88" s="46" t="s">
        <v>178</v>
      </c>
      <c r="C88" s="46" t="s">
        <v>143</v>
      </c>
      <c r="D88" s="46" t="s">
        <v>186</v>
      </c>
      <c r="E88" s="46">
        <v>5732</v>
      </c>
      <c r="F88" s="9"/>
      <c r="G88" s="40"/>
      <c r="H88" s="9"/>
      <c r="I88" s="47">
        <v>4</v>
      </c>
      <c r="J88" s="48">
        <v>50.69</v>
      </c>
      <c r="K88" s="48"/>
      <c r="L88" s="48"/>
      <c r="M88" s="48">
        <v>1</v>
      </c>
      <c r="N88" s="48">
        <f>VLOOKUP(M88,'Placing lookup'!$A$1:$B$39,2,FALSE)</f>
        <v>30</v>
      </c>
      <c r="O88" s="49">
        <v>0</v>
      </c>
      <c r="P88" s="49">
        <v>40.87</v>
      </c>
      <c r="Q88" s="49">
        <v>0</v>
      </c>
      <c r="R88" s="49">
        <v>28.79</v>
      </c>
      <c r="S88" s="49">
        <v>1</v>
      </c>
      <c r="T88" s="49">
        <f>VLOOKUP(S88,'Placing lookup'!$A$1:$B$39,2,FALSE)</f>
        <v>30</v>
      </c>
      <c r="U88" s="50">
        <v>4</v>
      </c>
      <c r="V88" s="50">
        <v>40.8</v>
      </c>
      <c r="W88" s="50">
        <v>4</v>
      </c>
      <c r="X88" s="50">
        <f>VLOOKUP(W88,'Placing lookup'!$A$1:$B$39,2,FALSE)</f>
        <v>27</v>
      </c>
      <c r="Y88" s="51">
        <f t="shared" si="5"/>
        <v>87</v>
      </c>
      <c r="Z88" s="52" t="s">
        <v>202</v>
      </c>
      <c r="AA88" s="35"/>
    </row>
    <row r="89" spans="1:27" ht="20.25" customHeight="1">
      <c r="A89" s="14">
        <v>8</v>
      </c>
      <c r="B89" s="46" t="s">
        <v>179</v>
      </c>
      <c r="C89" s="46" t="s">
        <v>182</v>
      </c>
      <c r="D89" s="46" t="s">
        <v>187</v>
      </c>
      <c r="E89" s="46">
        <v>5559</v>
      </c>
      <c r="F89" s="9"/>
      <c r="G89" s="40"/>
      <c r="H89" s="9"/>
      <c r="I89" s="47">
        <v>4</v>
      </c>
      <c r="J89" s="48">
        <v>67.03</v>
      </c>
      <c r="K89" s="48"/>
      <c r="L89" s="48"/>
      <c r="M89" s="48">
        <v>3</v>
      </c>
      <c r="N89" s="48">
        <f>VLOOKUP(M89,'Placing lookup'!$A$1:$B$39,2,FALSE)</f>
        <v>28</v>
      </c>
      <c r="O89" s="49">
        <v>0</v>
      </c>
      <c r="P89" s="49">
        <v>46.12</v>
      </c>
      <c r="Q89" s="49">
        <v>0</v>
      </c>
      <c r="R89" s="49">
        <v>36.74</v>
      </c>
      <c r="S89" s="49">
        <v>3</v>
      </c>
      <c r="T89" s="49">
        <f>VLOOKUP(S89,'Placing lookup'!$A$1:$B$39,2,FALSE)</f>
        <v>28</v>
      </c>
      <c r="U89" s="50">
        <v>4</v>
      </c>
      <c r="V89" s="50">
        <v>51.37</v>
      </c>
      <c r="W89" s="50">
        <v>5</v>
      </c>
      <c r="X89" s="50">
        <f>VLOOKUP(W89,'Placing lookup'!$A$1:$B$39,2,FALSE)</f>
        <v>26</v>
      </c>
      <c r="Y89" s="51">
        <f t="shared" si="5"/>
        <v>82</v>
      </c>
      <c r="Z89" s="52" t="s">
        <v>204</v>
      </c>
      <c r="AA89" s="35"/>
    </row>
    <row r="90" spans="1:27" ht="16.5" customHeight="1">
      <c r="A90" s="14">
        <v>8</v>
      </c>
      <c r="B90" s="46" t="s">
        <v>161</v>
      </c>
      <c r="C90" s="46" t="s">
        <v>175</v>
      </c>
      <c r="D90" s="46" t="s">
        <v>188</v>
      </c>
      <c r="E90" s="46">
        <v>5600</v>
      </c>
      <c r="F90" s="9"/>
      <c r="G90" s="9"/>
      <c r="H90" s="9"/>
      <c r="I90" s="47">
        <v>4</v>
      </c>
      <c r="J90" s="48">
        <v>63.13</v>
      </c>
      <c r="K90" s="48"/>
      <c r="L90" s="48"/>
      <c r="M90" s="48">
        <v>2</v>
      </c>
      <c r="N90" s="48">
        <f>VLOOKUP(M90,'Placing lookup'!$A$1:$B$39,2,FALSE)</f>
        <v>29</v>
      </c>
      <c r="O90" s="49">
        <v>0</v>
      </c>
      <c r="P90" s="49">
        <v>44.57</v>
      </c>
      <c r="Q90" s="49">
        <v>0</v>
      </c>
      <c r="R90" s="49">
        <v>33.37</v>
      </c>
      <c r="S90" s="49">
        <v>2</v>
      </c>
      <c r="T90" s="49">
        <f>VLOOKUP(S90,'Placing lookup'!$A$1:$B$39,2,FALSE)</f>
        <v>29</v>
      </c>
      <c r="U90" s="50">
        <v>0</v>
      </c>
      <c r="V90" s="50">
        <v>52.33</v>
      </c>
      <c r="W90" s="50">
        <v>2</v>
      </c>
      <c r="X90" s="50">
        <f>VLOOKUP(W90,'Placing lookup'!$A$1:$B$39,2,FALSE)</f>
        <v>29</v>
      </c>
      <c r="Y90" s="51">
        <f t="shared" si="5"/>
        <v>87</v>
      </c>
      <c r="Z90" s="52" t="s">
        <v>203</v>
      </c>
      <c r="AA90" s="35"/>
    </row>
    <row r="91" spans="1:27" ht="15">
      <c r="A91" s="14">
        <v>8</v>
      </c>
      <c r="B91" s="46" t="s">
        <v>163</v>
      </c>
      <c r="C91" s="46" t="s">
        <v>61</v>
      </c>
      <c r="D91" s="46" t="s">
        <v>189</v>
      </c>
      <c r="E91" s="46">
        <v>5250</v>
      </c>
      <c r="F91" s="9"/>
      <c r="G91" s="40"/>
      <c r="H91" s="9"/>
      <c r="I91" s="47">
        <v>16</v>
      </c>
      <c r="J91" s="48">
        <v>61.86</v>
      </c>
      <c r="K91" s="48"/>
      <c r="L91" s="48"/>
      <c r="M91" s="48">
        <v>6</v>
      </c>
      <c r="N91" s="48">
        <f>VLOOKUP(M91,'Placing lookup'!$A$1:$B$39,2,FALSE)</f>
        <v>25</v>
      </c>
      <c r="O91" s="49">
        <v>16</v>
      </c>
      <c r="P91" s="49">
        <v>48.03</v>
      </c>
      <c r="Q91" s="49"/>
      <c r="R91" s="49"/>
      <c r="S91" s="49">
        <v>8</v>
      </c>
      <c r="T91" s="49">
        <f>VLOOKUP(S91,'Placing lookup'!$A$1:$B$39,2,FALSE)</f>
        <v>23</v>
      </c>
      <c r="U91" s="50">
        <v>16</v>
      </c>
      <c r="V91" s="50">
        <v>58.7</v>
      </c>
      <c r="W91" s="50">
        <v>6</v>
      </c>
      <c r="X91" s="50">
        <f>VLOOKUP(W91,'Placing lookup'!$A$1:$B$39,2,FALSE)</f>
        <v>25</v>
      </c>
      <c r="Y91" s="51">
        <f t="shared" si="5"/>
        <v>73</v>
      </c>
      <c r="Z91" s="52" t="s">
        <v>207</v>
      </c>
      <c r="AA91" s="35"/>
    </row>
    <row r="92" spans="1:27" ht="15.75" customHeight="1">
      <c r="A92" s="14">
        <v>8</v>
      </c>
      <c r="B92" s="46" t="s">
        <v>180</v>
      </c>
      <c r="C92" s="46" t="s">
        <v>183</v>
      </c>
      <c r="D92" s="46" t="s">
        <v>190</v>
      </c>
      <c r="E92" s="46">
        <v>5518</v>
      </c>
      <c r="F92" s="9"/>
      <c r="G92" s="40"/>
      <c r="H92" s="9"/>
      <c r="I92" s="47" t="s">
        <v>201</v>
      </c>
      <c r="J92" s="48"/>
      <c r="K92" s="48"/>
      <c r="L92" s="48"/>
      <c r="M92" s="48"/>
      <c r="N92" s="48">
        <v>0</v>
      </c>
      <c r="O92" s="49">
        <v>0</v>
      </c>
      <c r="P92" s="49"/>
      <c r="Q92" s="49" t="s">
        <v>31</v>
      </c>
      <c r="R92" s="49"/>
      <c r="S92" s="49">
        <v>5</v>
      </c>
      <c r="T92" s="49">
        <f>VLOOKUP(S92,'Placing lookup'!$A$1:$B$39,2,FALSE)</f>
        <v>26</v>
      </c>
      <c r="U92" s="50" t="s">
        <v>197</v>
      </c>
      <c r="V92" s="50"/>
      <c r="W92" s="50"/>
      <c r="X92" s="50">
        <v>0</v>
      </c>
      <c r="Y92" s="51">
        <f t="shared" si="5"/>
        <v>26</v>
      </c>
      <c r="Z92" s="52"/>
      <c r="AA92" s="35"/>
    </row>
    <row r="93" spans="1:27" ht="15">
      <c r="A93" s="14">
        <v>8</v>
      </c>
      <c r="B93" s="46" t="s">
        <v>181</v>
      </c>
      <c r="C93" s="46" t="s">
        <v>184</v>
      </c>
      <c r="D93" s="46" t="s">
        <v>191</v>
      </c>
      <c r="E93" s="46">
        <v>4835</v>
      </c>
      <c r="F93" s="9"/>
      <c r="G93" s="40"/>
      <c r="H93" s="9"/>
      <c r="I93" s="47">
        <v>12</v>
      </c>
      <c r="J93" s="48">
        <v>68.28</v>
      </c>
      <c r="K93" s="48"/>
      <c r="L93" s="48"/>
      <c r="M93" s="48">
        <v>5</v>
      </c>
      <c r="N93" s="48">
        <f>VLOOKUP(M93,'Placing lookup'!$A$1:$B$39,2,FALSE)</f>
        <v>26</v>
      </c>
      <c r="O93" s="49">
        <v>4</v>
      </c>
      <c r="P93" s="49">
        <v>43.66</v>
      </c>
      <c r="Q93" s="49"/>
      <c r="R93" s="49"/>
      <c r="S93" s="49">
        <v>6</v>
      </c>
      <c r="T93" s="49">
        <f>VLOOKUP(S93,'Placing lookup'!$A$1:$B$39,2,FALSE)</f>
        <v>25</v>
      </c>
      <c r="U93" s="50">
        <v>0</v>
      </c>
      <c r="V93" s="50">
        <v>47</v>
      </c>
      <c r="W93" s="50">
        <v>1</v>
      </c>
      <c r="X93" s="50">
        <f>VLOOKUP(W93,'Placing lookup'!$A$1:$B$39,2,FALSE)</f>
        <v>30</v>
      </c>
      <c r="Y93" s="51">
        <f t="shared" si="5"/>
        <v>81</v>
      </c>
      <c r="Z93" s="52" t="s">
        <v>206</v>
      </c>
      <c r="AA93" s="35"/>
    </row>
    <row r="94" spans="1:27" ht="15">
      <c r="A94" s="14">
        <v>8</v>
      </c>
      <c r="B94" s="46" t="s">
        <v>165</v>
      </c>
      <c r="C94" s="46" t="s">
        <v>177</v>
      </c>
      <c r="D94" s="46" t="s">
        <v>192</v>
      </c>
      <c r="E94" s="46">
        <v>5946</v>
      </c>
      <c r="F94" s="9"/>
      <c r="G94" s="9"/>
      <c r="H94" s="9"/>
      <c r="I94" s="47">
        <v>8</v>
      </c>
      <c r="J94" s="48">
        <v>74.41</v>
      </c>
      <c r="K94" s="48"/>
      <c r="L94" s="48"/>
      <c r="M94" s="48">
        <v>4</v>
      </c>
      <c r="N94" s="48">
        <f>VLOOKUP(M94,'Placing lookup'!$A$1:$B$39,2,FALSE)</f>
        <v>27</v>
      </c>
      <c r="O94" s="49">
        <v>0</v>
      </c>
      <c r="P94" s="49">
        <v>45.75</v>
      </c>
      <c r="Q94" s="49">
        <v>0</v>
      </c>
      <c r="R94" s="49">
        <v>38.87</v>
      </c>
      <c r="S94" s="49">
        <v>4</v>
      </c>
      <c r="T94" s="49">
        <f>VLOOKUP(S94,'Placing lookup'!$A$1:$B$39,2,FALSE)</f>
        <v>27</v>
      </c>
      <c r="U94" s="50">
        <v>0</v>
      </c>
      <c r="V94" s="50">
        <v>60.15</v>
      </c>
      <c r="W94" s="50">
        <v>3</v>
      </c>
      <c r="X94" s="50">
        <f>VLOOKUP(W94,'Placing lookup'!$A$1:$B$39,2,FALSE)</f>
        <v>28</v>
      </c>
      <c r="Y94" s="51">
        <f t="shared" si="5"/>
        <v>82</v>
      </c>
      <c r="Z94" s="52" t="s">
        <v>205</v>
      </c>
      <c r="AA94" s="35"/>
    </row>
    <row r="95" spans="1:27" ht="15">
      <c r="A95" s="14">
        <v>8</v>
      </c>
      <c r="B95" s="46" t="s">
        <v>142</v>
      </c>
      <c r="C95" s="46" t="s">
        <v>185</v>
      </c>
      <c r="D95" s="46" t="s">
        <v>193</v>
      </c>
      <c r="E95" s="46">
        <v>5422</v>
      </c>
      <c r="F95" s="9"/>
      <c r="G95" s="40"/>
      <c r="H95" s="9"/>
      <c r="I95" s="47" t="s">
        <v>201</v>
      </c>
      <c r="J95" s="48"/>
      <c r="K95" s="48"/>
      <c r="L95" s="48"/>
      <c r="M95" s="48"/>
      <c r="N95" s="48">
        <v>0</v>
      </c>
      <c r="O95" s="49">
        <v>8</v>
      </c>
      <c r="P95" s="49">
        <v>45.91</v>
      </c>
      <c r="Q95" s="49"/>
      <c r="R95" s="49"/>
      <c r="S95" s="49">
        <v>7</v>
      </c>
      <c r="T95" s="49">
        <f>VLOOKUP(S95,'Placing lookup'!$A$1:$B$39,2,FALSE)</f>
        <v>24</v>
      </c>
      <c r="U95" s="50" t="s">
        <v>197</v>
      </c>
      <c r="V95" s="50"/>
      <c r="W95" s="50"/>
      <c r="X95" s="50">
        <v>0</v>
      </c>
      <c r="Y95" s="51">
        <f t="shared" si="5"/>
        <v>24</v>
      </c>
      <c r="Z95" s="52"/>
      <c r="AA95" s="35"/>
    </row>
    <row r="96" spans="1:27" ht="20.25" customHeight="1">
      <c r="A96" s="14">
        <v>8</v>
      </c>
      <c r="B96" s="53"/>
      <c r="C96" s="54"/>
      <c r="D96" s="55"/>
      <c r="E96" s="52"/>
      <c r="F96" s="9"/>
      <c r="G96" s="40"/>
      <c r="H96" s="9"/>
      <c r="I96" s="47"/>
      <c r="J96" s="48"/>
      <c r="K96" s="48"/>
      <c r="L96" s="48"/>
      <c r="M96" s="48"/>
      <c r="N96" s="48" t="e">
        <f>VLOOKUP(M96,'Placing lookup'!$A$1:$B$39,2,FALSE)</f>
        <v>#N/A</v>
      </c>
      <c r="O96" s="49"/>
      <c r="P96" s="49"/>
      <c r="Q96" s="49"/>
      <c r="R96" s="49"/>
      <c r="S96" s="49"/>
      <c r="T96" s="49" t="e">
        <f>VLOOKUP(S96,'Placing lookup'!$A$1:$B$39,2,FALSE)</f>
        <v>#N/A</v>
      </c>
      <c r="U96" s="50"/>
      <c r="V96" s="50"/>
      <c r="W96" s="50"/>
      <c r="X96" s="50" t="e">
        <f>VLOOKUP(W96,'Placing lookup'!$A$1:$B$39,2,FALSE)</f>
        <v>#N/A</v>
      </c>
      <c r="Y96" s="51" t="e">
        <f t="shared" si="5"/>
        <v>#N/A</v>
      </c>
      <c r="Z96" s="52"/>
      <c r="AA96" s="35"/>
    </row>
    <row r="97" spans="1:27" ht="20.25" customHeight="1" thickBot="1">
      <c r="A97" s="14">
        <v>8</v>
      </c>
      <c r="B97" s="68"/>
      <c r="C97" s="69"/>
      <c r="D97" s="70"/>
      <c r="E97" s="75"/>
      <c r="F97" s="9"/>
      <c r="G97" s="9"/>
      <c r="H97" s="9"/>
      <c r="I97" s="57"/>
      <c r="J97" s="58"/>
      <c r="K97" s="58"/>
      <c r="L97" s="58"/>
      <c r="M97" s="58"/>
      <c r="N97" s="58" t="e">
        <f>VLOOKUP(M97,'Placing lookup'!$A$1:$B$39,2,FALSE)</f>
        <v>#N/A</v>
      </c>
      <c r="O97" s="59"/>
      <c r="P97" s="59"/>
      <c r="Q97" s="59"/>
      <c r="R97" s="59"/>
      <c r="S97" s="59"/>
      <c r="T97" s="59" t="e">
        <f>VLOOKUP(S97,'Placing lookup'!$A$1:$B$39,2,FALSE)</f>
        <v>#N/A</v>
      </c>
      <c r="U97" s="60"/>
      <c r="V97" s="60"/>
      <c r="W97" s="60"/>
      <c r="X97" s="60" t="e">
        <f>VLOOKUP(W97,'Placing lookup'!$A$1:$B$39,2,FALSE)</f>
        <v>#N/A</v>
      </c>
      <c r="Y97" s="61" t="e">
        <f>SUM(X97,T97,N97)</f>
        <v>#N/A</v>
      </c>
      <c r="Z97" s="62"/>
      <c r="AA97" s="35"/>
    </row>
    <row r="98" spans="1:27" ht="19.5" customHeight="1" thickBot="1">
      <c r="A98" s="14">
        <v>9</v>
      </c>
      <c r="B98" s="31" t="s">
        <v>3</v>
      </c>
      <c r="C98" s="32"/>
      <c r="D98" s="63"/>
      <c r="E98" s="64"/>
      <c r="G98" s="9"/>
      <c r="H98" s="9"/>
      <c r="I98" s="105" t="s">
        <v>3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7"/>
      <c r="AA98" s="35"/>
    </row>
    <row r="99" spans="1:27" ht="14.25">
      <c r="A99" s="14">
        <v>9</v>
      </c>
      <c r="B99" s="36" t="s">
        <v>42</v>
      </c>
      <c r="C99" s="37" t="s">
        <v>43</v>
      </c>
      <c r="D99" s="38" t="s">
        <v>44</v>
      </c>
      <c r="E99" s="39" t="s">
        <v>45</v>
      </c>
      <c r="F99" s="9"/>
      <c r="G99" s="9"/>
      <c r="H99" s="9"/>
      <c r="I99" s="41"/>
      <c r="J99" s="42"/>
      <c r="K99" s="42"/>
      <c r="L99" s="42"/>
      <c r="M99" s="42"/>
      <c r="N99" s="42" t="s">
        <v>19</v>
      </c>
      <c r="O99" s="43"/>
      <c r="P99" s="43"/>
      <c r="Q99" s="43"/>
      <c r="R99" s="43"/>
      <c r="S99" s="43" t="s">
        <v>208</v>
      </c>
      <c r="T99" s="43" t="s">
        <v>209</v>
      </c>
      <c r="U99" s="44"/>
      <c r="V99" s="44"/>
      <c r="W99" s="44"/>
      <c r="X99" s="44" t="s">
        <v>24</v>
      </c>
      <c r="Y99" s="45">
        <f>SUM(X99,T99,N99)</f>
        <v>0</v>
      </c>
      <c r="Z99" s="39"/>
      <c r="AA99" s="35"/>
    </row>
    <row r="100" spans="1:27" ht="20.25" customHeight="1">
      <c r="A100" s="14">
        <v>9</v>
      </c>
      <c r="B100" s="46" t="s">
        <v>180</v>
      </c>
      <c r="C100" s="46" t="s">
        <v>183</v>
      </c>
      <c r="D100" s="46" t="s">
        <v>194</v>
      </c>
      <c r="E100" s="46">
        <v>5568</v>
      </c>
      <c r="F100" s="9"/>
      <c r="G100" s="40"/>
      <c r="H100" s="9"/>
      <c r="I100" s="47" t="s">
        <v>31</v>
      </c>
      <c r="J100" s="48"/>
      <c r="K100" s="48"/>
      <c r="L100" s="48"/>
      <c r="M100" s="48"/>
      <c r="N100" s="48">
        <v>0</v>
      </c>
      <c r="O100" s="49">
        <v>0</v>
      </c>
      <c r="P100" s="49">
        <v>51.72</v>
      </c>
      <c r="Q100" s="49">
        <v>4</v>
      </c>
      <c r="R100" s="49">
        <v>50.21</v>
      </c>
      <c r="S100" s="49">
        <v>1</v>
      </c>
      <c r="T100" s="49">
        <f>VLOOKUP(S100,'Placing lookup'!$A$1:$B$39,2,FALSE)</f>
        <v>30</v>
      </c>
      <c r="U100" s="50">
        <v>4</v>
      </c>
      <c r="V100" s="50">
        <v>66.31</v>
      </c>
      <c r="W100" s="50">
        <v>1</v>
      </c>
      <c r="X100" s="50">
        <f>VLOOKUP(W100,'Placing lookup'!$A$1:$B$39,2,FALSE)</f>
        <v>30</v>
      </c>
      <c r="Y100" s="51">
        <f>SUM(X100,T100,N100)</f>
        <v>60</v>
      </c>
      <c r="Z100" s="52" t="s">
        <v>202</v>
      </c>
      <c r="AA100" s="35"/>
    </row>
    <row r="101" spans="1:27" ht="20.25" customHeight="1">
      <c r="A101" s="14">
        <v>9</v>
      </c>
      <c r="B101" s="46" t="s">
        <v>166</v>
      </c>
      <c r="C101" s="46" t="s">
        <v>148</v>
      </c>
      <c r="D101" s="46" t="s">
        <v>195</v>
      </c>
      <c r="E101" s="46">
        <v>5951</v>
      </c>
      <c r="F101" s="9"/>
      <c r="G101" s="40"/>
      <c r="H101" s="9"/>
      <c r="I101" s="47" t="s">
        <v>201</v>
      </c>
      <c r="J101" s="48"/>
      <c r="K101" s="48"/>
      <c r="L101" s="48"/>
      <c r="M101" s="48"/>
      <c r="N101" s="48">
        <v>0</v>
      </c>
      <c r="O101" s="49">
        <v>4</v>
      </c>
      <c r="P101" s="49">
        <v>45.25</v>
      </c>
      <c r="Q101" s="49"/>
      <c r="R101" s="49"/>
      <c r="S101" s="49">
        <v>2</v>
      </c>
      <c r="T101" s="49">
        <f>VLOOKUP(S101,'Placing lookup'!$A$1:$B$39,2,FALSE)</f>
        <v>29</v>
      </c>
      <c r="U101" s="50" t="s">
        <v>201</v>
      </c>
      <c r="V101" s="50"/>
      <c r="W101" s="50"/>
      <c r="X101" s="50">
        <v>0</v>
      </c>
      <c r="Y101" s="51">
        <f>SUM(X101,T101,N101)</f>
        <v>29</v>
      </c>
      <c r="Z101" s="52" t="s">
        <v>203</v>
      </c>
      <c r="AA101" s="35"/>
    </row>
    <row r="102" spans="1:27" ht="16.5" customHeight="1">
      <c r="A102" s="14">
        <v>9</v>
      </c>
      <c r="B102" s="79"/>
      <c r="C102" s="54"/>
      <c r="D102" s="55"/>
      <c r="E102" s="52"/>
      <c r="F102" s="9"/>
      <c r="G102" s="9"/>
      <c r="H102" s="9"/>
      <c r="I102" s="47"/>
      <c r="J102" s="48"/>
      <c r="K102" s="48"/>
      <c r="L102" s="48"/>
      <c r="M102" s="48"/>
      <c r="N102" s="48" t="e">
        <f>VLOOKUP(M102,'Placing lookup'!$A$1:$B$39,2,FALSE)</f>
        <v>#N/A</v>
      </c>
      <c r="O102" s="49"/>
      <c r="P102" s="49"/>
      <c r="Q102" s="49"/>
      <c r="R102" s="49"/>
      <c r="S102" s="49"/>
      <c r="T102" s="49" t="e">
        <f>VLOOKUP(S102,'Placing lookup'!$A$1:$B$39,2,FALSE)</f>
        <v>#N/A</v>
      </c>
      <c r="U102" s="50"/>
      <c r="V102" s="50"/>
      <c r="W102" s="50"/>
      <c r="X102" s="50" t="e">
        <f>VLOOKUP(W102,'Placing lookup'!$A$1:$B$39,2,FALSE)</f>
        <v>#N/A</v>
      </c>
      <c r="Y102" s="51" t="e">
        <f>SUM(X102,T102,N102)</f>
        <v>#N/A</v>
      </c>
      <c r="Z102" s="52"/>
      <c r="AA102" s="35"/>
    </row>
    <row r="105" ht="14.25">
      <c r="I105" s="65" t="s">
        <v>34</v>
      </c>
    </row>
  </sheetData>
  <sheetProtection/>
  <mergeCells count="14">
    <mergeCell ref="I4:Z4"/>
    <mergeCell ref="I86:Z86"/>
    <mergeCell ref="I98:Z98"/>
    <mergeCell ref="I14:Z14"/>
    <mergeCell ref="I20:Z20"/>
    <mergeCell ref="I27:Z27"/>
    <mergeCell ref="I39:Z39"/>
    <mergeCell ref="I57:Z57"/>
    <mergeCell ref="I73:Z73"/>
    <mergeCell ref="I1:Z1"/>
    <mergeCell ref="I2:M2"/>
    <mergeCell ref="O2:S2"/>
    <mergeCell ref="U2:W2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3" sqref="D13"/>
    </sheetView>
  </sheetViews>
  <sheetFormatPr defaultColWidth="9.140625" defaultRowHeight="15" customHeight="1"/>
  <cols>
    <col min="2" max="2" width="23.140625" style="0" bestFit="1" customWidth="1"/>
    <col min="3" max="3" width="19.421875" style="0" customWidth="1"/>
    <col min="4" max="4" width="37.00390625" style="0" customWidth="1"/>
    <col min="5" max="5" width="0.9921875" style="0" customWidth="1"/>
    <col min="6" max="6" width="1.421875" style="0" customWidth="1"/>
    <col min="8" max="8" width="4.57421875" style="0" customWidth="1"/>
  </cols>
  <sheetData>
    <row r="1" spans="1:4" ht="15" customHeight="1">
      <c r="A1" s="11" t="s">
        <v>23</v>
      </c>
      <c r="B1" s="11" t="s">
        <v>28</v>
      </c>
      <c r="C1" s="11" t="s">
        <v>29</v>
      </c>
      <c r="D1" s="11" t="s">
        <v>30</v>
      </c>
    </row>
    <row r="3" spans="1:6" ht="15" customHeight="1">
      <c r="A3" s="5"/>
      <c r="B3" s="2" t="s">
        <v>35</v>
      </c>
      <c r="C3" s="12"/>
      <c r="D3" s="12"/>
      <c r="E3" s="10">
        <v>0.48125</v>
      </c>
      <c r="F3" s="7">
        <v>0.3666666666666667</v>
      </c>
    </row>
    <row r="4" spans="1:8" ht="20.25" customHeight="1">
      <c r="A4" s="5">
        <v>1</v>
      </c>
      <c r="B4" s="13" t="s">
        <v>48</v>
      </c>
      <c r="C4" s="13" t="s">
        <v>7</v>
      </c>
      <c r="D4" s="13" t="s">
        <v>54</v>
      </c>
      <c r="E4" s="13">
        <v>5977</v>
      </c>
      <c r="F4" s="7"/>
      <c r="G4" s="10"/>
      <c r="H4" s="7"/>
    </row>
    <row r="5" spans="1:8" ht="15.75" customHeight="1">
      <c r="A5" s="5">
        <v>1</v>
      </c>
      <c r="B5" s="13" t="s">
        <v>52</v>
      </c>
      <c r="C5" s="13" t="s">
        <v>7</v>
      </c>
      <c r="D5" s="13" t="s">
        <v>58</v>
      </c>
      <c r="E5" s="13">
        <v>5976</v>
      </c>
      <c r="F5" s="7"/>
      <c r="H5" s="7"/>
    </row>
    <row r="6" spans="1:8" ht="15">
      <c r="A6" s="5">
        <v>3</v>
      </c>
      <c r="B6" s="13" t="s">
        <v>6</v>
      </c>
      <c r="C6" s="13" t="s">
        <v>7</v>
      </c>
      <c r="D6" s="13" t="s">
        <v>75</v>
      </c>
      <c r="E6" s="13">
        <v>5978</v>
      </c>
      <c r="F6" s="7"/>
      <c r="H6" s="80"/>
    </row>
    <row r="7" spans="1:8" ht="15" customHeight="1">
      <c r="A7" s="5"/>
      <c r="B7" s="3"/>
      <c r="C7" s="1"/>
      <c r="D7" s="6"/>
      <c r="E7" s="7"/>
      <c r="F7" s="7"/>
      <c r="H7" s="8"/>
    </row>
    <row r="8" spans="1:8" ht="15" customHeight="1">
      <c r="A8" s="5"/>
      <c r="B8" s="3"/>
      <c r="C8" s="1"/>
      <c r="D8" s="6"/>
      <c r="E8" s="10"/>
      <c r="F8" s="7"/>
      <c r="H8" s="4"/>
    </row>
    <row r="9" spans="1:8" ht="15" customHeight="1">
      <c r="A9" s="5">
        <v>2</v>
      </c>
      <c r="B9" s="3"/>
      <c r="C9" s="1"/>
      <c r="D9" s="6"/>
      <c r="E9" s="10"/>
      <c r="F9" s="7"/>
      <c r="H9" s="4"/>
    </row>
    <row r="10" spans="1:8" ht="15" customHeight="1">
      <c r="A10" s="5">
        <v>2</v>
      </c>
      <c r="B10" s="3"/>
      <c r="C10" s="1"/>
      <c r="D10" s="6"/>
      <c r="E10" s="7"/>
      <c r="F10" s="7"/>
      <c r="H10" s="4"/>
    </row>
    <row r="11" spans="1:8" ht="15" customHeight="1">
      <c r="A11" s="5">
        <v>2</v>
      </c>
      <c r="B11" s="3"/>
      <c r="C11" s="1"/>
      <c r="D11" s="6"/>
      <c r="E11" s="7"/>
      <c r="F11" s="7"/>
      <c r="H11" s="4"/>
    </row>
    <row r="12" ht="15" customHeight="1">
      <c r="H12" s="4"/>
    </row>
    <row r="13" ht="15" customHeight="1">
      <c r="H13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2.57421875" style="14" customWidth="1"/>
    <col min="2" max="2" width="17.421875" style="14" bestFit="1" customWidth="1"/>
    <col min="3" max="3" width="18.57421875" style="14" customWidth="1"/>
    <col min="4" max="4" width="19.7109375" style="16" customWidth="1"/>
    <col min="5" max="6" width="20.00390625" style="16" customWidth="1"/>
    <col min="7" max="8" width="9.140625" style="16" customWidth="1"/>
    <col min="9" max="29" width="9.140625" style="86" customWidth="1"/>
    <col min="30" max="16384" width="9.140625" style="16" customWidth="1"/>
  </cols>
  <sheetData>
    <row r="1" spans="1:29" s="88" customFormat="1" ht="14.25">
      <c r="A1" s="87"/>
      <c r="B1" s="87"/>
      <c r="C1" s="87"/>
      <c r="D1" s="88" t="s">
        <v>36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s="88" customFormat="1" ht="14.25">
      <c r="A2" s="87"/>
      <c r="B2" s="108" t="s">
        <v>211</v>
      </c>
      <c r="C2" s="108"/>
      <c r="D2" s="108"/>
      <c r="E2" s="108"/>
      <c r="F2" s="87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4" ht="20.25" customHeight="1">
      <c r="A3" s="14">
        <v>7</v>
      </c>
      <c r="B3" s="46" t="s">
        <v>166</v>
      </c>
      <c r="C3" s="46" t="s">
        <v>148</v>
      </c>
      <c r="D3" s="46" t="s">
        <v>173</v>
      </c>
      <c r="E3" s="46">
        <v>5952</v>
      </c>
      <c r="F3" s="81">
        <v>86</v>
      </c>
      <c r="G3" s="40"/>
      <c r="H3" s="9"/>
      <c r="I3" s="83"/>
      <c r="J3" s="83"/>
      <c r="K3" s="83"/>
      <c r="L3" s="83"/>
      <c r="M3" s="83"/>
      <c r="N3" s="83"/>
      <c r="O3" s="84"/>
      <c r="P3" s="84"/>
      <c r="Q3" s="84"/>
      <c r="R3" s="84"/>
      <c r="S3" s="84"/>
      <c r="T3" s="84"/>
      <c r="U3" s="85"/>
      <c r="V3" s="85"/>
      <c r="W3" s="85"/>
      <c r="X3" s="85"/>
    </row>
    <row r="4" spans="1:24" ht="15.75" customHeight="1">
      <c r="A4" s="14">
        <v>7</v>
      </c>
      <c r="B4" s="46" t="s">
        <v>162</v>
      </c>
      <c r="C4" s="46" t="s">
        <v>176</v>
      </c>
      <c r="D4" s="46" t="s">
        <v>170</v>
      </c>
      <c r="E4" s="46">
        <v>5998</v>
      </c>
      <c r="F4" s="81">
        <v>86</v>
      </c>
      <c r="G4" s="40"/>
      <c r="H4" s="9"/>
      <c r="I4" s="83"/>
      <c r="J4" s="83"/>
      <c r="K4" s="83"/>
      <c r="L4" s="83"/>
      <c r="M4" s="83"/>
      <c r="N4" s="83"/>
      <c r="O4" s="84"/>
      <c r="P4" s="84"/>
      <c r="Q4" s="84"/>
      <c r="R4" s="84"/>
      <c r="S4" s="84"/>
      <c r="T4" s="84"/>
      <c r="U4" s="85"/>
      <c r="V4" s="85"/>
      <c r="W4" s="85"/>
      <c r="X4" s="85"/>
    </row>
    <row r="5" spans="1:24" ht="20.25" customHeight="1">
      <c r="A5" s="14">
        <v>6</v>
      </c>
      <c r="B5" s="46" t="s">
        <v>141</v>
      </c>
      <c r="C5" s="46" t="s">
        <v>148</v>
      </c>
      <c r="D5" s="16" t="s">
        <v>157</v>
      </c>
      <c r="E5" s="46">
        <v>6001</v>
      </c>
      <c r="F5" s="81">
        <v>87</v>
      </c>
      <c r="G5" s="40"/>
      <c r="H5" s="9"/>
      <c r="I5" s="83"/>
      <c r="J5" s="83"/>
      <c r="K5" s="83"/>
      <c r="L5" s="83"/>
      <c r="M5" s="83"/>
      <c r="N5" s="83"/>
      <c r="O5" s="84"/>
      <c r="P5" s="84"/>
      <c r="Q5" s="84"/>
      <c r="R5" s="84"/>
      <c r="S5" s="84"/>
      <c r="T5" s="84"/>
      <c r="U5" s="85"/>
      <c r="V5" s="85"/>
      <c r="W5" s="85"/>
      <c r="X5" s="85"/>
    </row>
    <row r="6" spans="1:24" ht="15">
      <c r="A6" s="14">
        <v>5</v>
      </c>
      <c r="B6" s="46" t="s">
        <v>103</v>
      </c>
      <c r="C6" s="46" t="s">
        <v>115</v>
      </c>
      <c r="D6" s="46" t="s">
        <v>128</v>
      </c>
      <c r="E6" s="46">
        <v>5997</v>
      </c>
      <c r="F6" s="81">
        <v>83</v>
      </c>
      <c r="G6" s="40"/>
      <c r="H6" s="9"/>
      <c r="I6" s="83"/>
      <c r="J6" s="83"/>
      <c r="K6" s="83"/>
      <c r="L6" s="83"/>
      <c r="M6" s="83"/>
      <c r="N6" s="83"/>
      <c r="O6" s="84"/>
      <c r="P6" s="84"/>
      <c r="Q6" s="84"/>
      <c r="R6" s="84"/>
      <c r="S6" s="84"/>
      <c r="T6" s="84"/>
      <c r="U6" s="85"/>
      <c r="V6" s="85"/>
      <c r="W6" s="85"/>
      <c r="X6" s="85"/>
    </row>
    <row r="7" spans="1:29" s="88" customFormat="1" ht="14.25">
      <c r="A7" s="87"/>
      <c r="B7" s="87"/>
      <c r="C7" s="87"/>
      <c r="D7" s="87"/>
      <c r="E7" s="87"/>
      <c r="F7" s="87">
        <f>F5+F4+F3</f>
        <v>259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s="88" customFormat="1" ht="14.25">
      <c r="A8" s="87"/>
      <c r="B8" s="87"/>
      <c r="C8" s="87"/>
      <c r="D8" s="87"/>
      <c r="E8" s="87"/>
      <c r="F8" s="87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s="88" customFormat="1" ht="14.25">
      <c r="A9" s="87"/>
      <c r="B9" s="112" t="s">
        <v>212</v>
      </c>
      <c r="C9" s="112"/>
      <c r="D9" s="112"/>
      <c r="E9" s="112"/>
      <c r="F9" s="90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6" ht="15">
      <c r="A10" s="14">
        <v>5</v>
      </c>
      <c r="B10" s="72" t="s">
        <v>102</v>
      </c>
      <c r="C10" s="46" t="s">
        <v>114</v>
      </c>
      <c r="D10" s="46" t="s">
        <v>127</v>
      </c>
      <c r="E10" s="46">
        <v>5147</v>
      </c>
      <c r="F10" s="81">
        <v>89</v>
      </c>
    </row>
    <row r="11" spans="1:6" ht="15">
      <c r="A11" s="14">
        <v>5</v>
      </c>
      <c r="B11" s="46" t="s">
        <v>109</v>
      </c>
      <c r="C11" s="46" t="s">
        <v>114</v>
      </c>
      <c r="D11" s="46" t="s">
        <v>134</v>
      </c>
      <c r="E11" s="46">
        <v>5884</v>
      </c>
      <c r="F11" s="81">
        <v>62</v>
      </c>
    </row>
    <row r="12" spans="1:6" ht="16.5" customHeight="1">
      <c r="A12" s="14">
        <v>6</v>
      </c>
      <c r="B12" s="46" t="s">
        <v>142</v>
      </c>
      <c r="C12" s="46" t="s">
        <v>114</v>
      </c>
      <c r="D12" s="46" t="s">
        <v>159</v>
      </c>
      <c r="E12" s="46">
        <v>4878</v>
      </c>
      <c r="F12" s="81">
        <v>76</v>
      </c>
    </row>
    <row r="13" spans="2:6" ht="16.5" customHeight="1">
      <c r="B13" s="81"/>
      <c r="C13" s="81"/>
      <c r="D13" s="81"/>
      <c r="E13" s="81"/>
      <c r="F13" s="81">
        <f>SUM(F10:F12)</f>
        <v>227</v>
      </c>
    </row>
    <row r="14" spans="2:6" ht="16.5" customHeight="1">
      <c r="B14" s="81"/>
      <c r="C14" s="81"/>
      <c r="D14" s="81"/>
      <c r="E14" s="81"/>
      <c r="F14" s="81"/>
    </row>
    <row r="15" spans="2:6" ht="16.5" customHeight="1">
      <c r="B15" s="113" t="s">
        <v>215</v>
      </c>
      <c r="C15" s="113"/>
      <c r="D15" s="113"/>
      <c r="E15" s="113"/>
      <c r="F15" s="81">
        <f>SUM(F10:F12)</f>
        <v>227</v>
      </c>
    </row>
    <row r="16" spans="1:6" ht="15">
      <c r="A16" s="14">
        <v>4</v>
      </c>
      <c r="B16" s="91" t="s">
        <v>198</v>
      </c>
      <c r="C16" s="91" t="s">
        <v>199</v>
      </c>
      <c r="D16" s="91" t="s">
        <v>200</v>
      </c>
      <c r="E16" s="51">
        <v>5278</v>
      </c>
      <c r="F16" s="82">
        <v>85</v>
      </c>
    </row>
    <row r="17" spans="1:6" ht="20.25" customHeight="1">
      <c r="A17" s="14">
        <v>9</v>
      </c>
      <c r="B17" s="46" t="s">
        <v>180</v>
      </c>
      <c r="C17" s="46" t="s">
        <v>183</v>
      </c>
      <c r="D17" s="46" t="s">
        <v>194</v>
      </c>
      <c r="E17" s="46">
        <v>5568</v>
      </c>
      <c r="F17" s="81">
        <v>60</v>
      </c>
    </row>
    <row r="18" spans="1:6" ht="16.5" customHeight="1">
      <c r="A18" s="14">
        <v>6</v>
      </c>
      <c r="B18" s="46" t="s">
        <v>136</v>
      </c>
      <c r="C18" s="46" t="s">
        <v>111</v>
      </c>
      <c r="D18" s="46" t="s">
        <v>151</v>
      </c>
      <c r="E18" s="46">
        <v>4210</v>
      </c>
      <c r="F18" s="81">
        <v>74</v>
      </c>
    </row>
    <row r="19" spans="2:6" ht="16.5" customHeight="1">
      <c r="B19" s="81"/>
      <c r="C19" s="81"/>
      <c r="D19" s="81"/>
      <c r="E19" s="81"/>
      <c r="F19" s="81">
        <f>SUM(F16:F18)</f>
        <v>219</v>
      </c>
    </row>
    <row r="20" spans="2:6" ht="16.5" customHeight="1">
      <c r="B20" s="81"/>
      <c r="C20" s="81"/>
      <c r="D20" s="81"/>
      <c r="E20" s="81"/>
      <c r="F20" s="81"/>
    </row>
    <row r="21" spans="2:6" ht="16.5" customHeight="1">
      <c r="B21" s="109" t="s">
        <v>213</v>
      </c>
      <c r="C21" s="110"/>
      <c r="D21" s="110"/>
      <c r="E21" s="111"/>
      <c r="F21" s="92"/>
    </row>
    <row r="22" spans="1:6" ht="15.75" customHeight="1">
      <c r="A22" s="14">
        <v>8</v>
      </c>
      <c r="B22" s="46" t="s">
        <v>180</v>
      </c>
      <c r="C22" s="46" t="s">
        <v>183</v>
      </c>
      <c r="D22" s="46" t="s">
        <v>190</v>
      </c>
      <c r="E22" s="46">
        <v>5518</v>
      </c>
      <c r="F22" s="81">
        <v>26</v>
      </c>
    </row>
    <row r="23" spans="2:6" ht="15">
      <c r="B23" s="46" t="s">
        <v>99</v>
      </c>
      <c r="C23" s="46" t="s">
        <v>111</v>
      </c>
      <c r="D23" s="46" t="s">
        <v>124</v>
      </c>
      <c r="E23" s="46">
        <v>5875</v>
      </c>
      <c r="F23" s="81">
        <v>68</v>
      </c>
    </row>
    <row r="24" spans="1:6" ht="16.5" customHeight="1">
      <c r="A24" s="14">
        <v>5</v>
      </c>
      <c r="B24" s="46" t="s">
        <v>106</v>
      </c>
      <c r="C24" s="46" t="s">
        <v>118</v>
      </c>
      <c r="D24" s="46" t="s">
        <v>131</v>
      </c>
      <c r="E24" s="46">
        <v>5634</v>
      </c>
      <c r="F24" s="81">
        <v>72</v>
      </c>
    </row>
    <row r="25" ht="14.25">
      <c r="F25" s="16">
        <f>SUM(F22:F24)</f>
        <v>166</v>
      </c>
    </row>
  </sheetData>
  <sheetProtection/>
  <mergeCells count="4">
    <mergeCell ref="B2:E2"/>
    <mergeCell ref="B21:E21"/>
    <mergeCell ref="B9:E9"/>
    <mergeCell ref="B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K5" sqref="K5"/>
    </sheetView>
  </sheetViews>
  <sheetFormatPr defaultColWidth="9.140625" defaultRowHeight="15"/>
  <sheetData>
    <row r="1" spans="1:2" ht="14.25">
      <c r="A1">
        <v>1</v>
      </c>
      <c r="B1">
        <v>30</v>
      </c>
    </row>
    <row r="2" spans="1:2" ht="14.25">
      <c r="A2">
        <v>2</v>
      </c>
      <c r="B2">
        <v>29</v>
      </c>
    </row>
    <row r="3" spans="1:2" ht="14.25">
      <c r="A3">
        <v>3</v>
      </c>
      <c r="B3">
        <v>28</v>
      </c>
    </row>
    <row r="4" spans="1:2" ht="14.25">
      <c r="A4">
        <v>4</v>
      </c>
      <c r="B4">
        <v>27</v>
      </c>
    </row>
    <row r="5" spans="1:2" ht="14.25">
      <c r="A5">
        <v>5</v>
      </c>
      <c r="B5">
        <v>26</v>
      </c>
    </row>
    <row r="6" spans="1:2" ht="14.25">
      <c r="A6">
        <v>6</v>
      </c>
      <c r="B6">
        <v>25</v>
      </c>
    </row>
    <row r="7" spans="1:2" ht="14.25">
      <c r="A7">
        <v>7</v>
      </c>
      <c r="B7">
        <v>24</v>
      </c>
    </row>
    <row r="8" spans="1:2" ht="14.25">
      <c r="A8">
        <v>8</v>
      </c>
      <c r="B8">
        <v>23</v>
      </c>
    </row>
    <row r="9" spans="1:2" ht="14.25">
      <c r="A9">
        <v>9</v>
      </c>
      <c r="B9">
        <v>22</v>
      </c>
    </row>
    <row r="10" spans="1:2" ht="14.25">
      <c r="A10">
        <v>10</v>
      </c>
      <c r="B10">
        <v>21</v>
      </c>
    </row>
    <row r="11" spans="1:2" ht="14.25">
      <c r="A11">
        <v>11</v>
      </c>
      <c r="B11">
        <v>20</v>
      </c>
    </row>
    <row r="12" spans="1:2" ht="14.25">
      <c r="A12">
        <v>12</v>
      </c>
      <c r="B12">
        <v>19</v>
      </c>
    </row>
    <row r="13" spans="1:2" ht="14.25">
      <c r="A13">
        <v>13</v>
      </c>
      <c r="B13">
        <v>18</v>
      </c>
    </row>
    <row r="14" spans="1:2" ht="14.25">
      <c r="A14">
        <v>14</v>
      </c>
      <c r="B14">
        <v>17</v>
      </c>
    </row>
    <row r="15" spans="1:2" ht="14.25">
      <c r="A15">
        <v>15</v>
      </c>
      <c r="B15">
        <v>16</v>
      </c>
    </row>
    <row r="16" spans="1:2" ht="14.25">
      <c r="A16">
        <v>16</v>
      </c>
      <c r="B16">
        <v>15</v>
      </c>
    </row>
    <row r="17" spans="1:2" ht="14.25">
      <c r="A17">
        <v>17</v>
      </c>
      <c r="B17">
        <v>14</v>
      </c>
    </row>
    <row r="18" spans="1:2" ht="14.25">
      <c r="A18">
        <v>18</v>
      </c>
      <c r="B18">
        <v>13</v>
      </c>
    </row>
    <row r="19" spans="1:2" ht="14.25">
      <c r="A19">
        <v>19</v>
      </c>
      <c r="B19">
        <v>12</v>
      </c>
    </row>
    <row r="20" spans="1:2" ht="14.25">
      <c r="A20">
        <v>20</v>
      </c>
      <c r="B20">
        <v>11</v>
      </c>
    </row>
    <row r="21" spans="1:2" ht="14.25">
      <c r="A21">
        <v>21</v>
      </c>
      <c r="B21">
        <v>10</v>
      </c>
    </row>
    <row r="22" spans="1:2" ht="14.25">
      <c r="A22">
        <v>22</v>
      </c>
      <c r="B22">
        <v>9</v>
      </c>
    </row>
    <row r="23" spans="1:2" ht="14.25">
      <c r="A23">
        <v>23</v>
      </c>
      <c r="B23">
        <v>8</v>
      </c>
    </row>
    <row r="24" spans="1:2" ht="14.25">
      <c r="A24">
        <v>24</v>
      </c>
      <c r="B24">
        <v>7</v>
      </c>
    </row>
    <row r="25" spans="1:2" ht="14.25">
      <c r="A25">
        <v>25</v>
      </c>
      <c r="B25">
        <v>6</v>
      </c>
    </row>
    <row r="26" spans="1:2" ht="14.25">
      <c r="A26">
        <v>26</v>
      </c>
      <c r="B26">
        <v>5</v>
      </c>
    </row>
    <row r="27" spans="1:2" ht="14.25">
      <c r="A27">
        <v>27</v>
      </c>
      <c r="B27">
        <v>4</v>
      </c>
    </row>
    <row r="28" spans="1:2" ht="14.25">
      <c r="A28">
        <v>28</v>
      </c>
      <c r="B28">
        <v>3</v>
      </c>
    </row>
    <row r="29" spans="1:2" ht="14.25">
      <c r="A29">
        <v>29</v>
      </c>
      <c r="B29">
        <v>2</v>
      </c>
    </row>
    <row r="30" spans="1:2" ht="14.25">
      <c r="A30">
        <v>30</v>
      </c>
      <c r="B30">
        <v>1</v>
      </c>
    </row>
    <row r="31" spans="1:2" ht="14.25">
      <c r="A31">
        <v>31</v>
      </c>
      <c r="B31">
        <v>1</v>
      </c>
    </row>
    <row r="32" spans="1:2" ht="14.25">
      <c r="A32">
        <v>32</v>
      </c>
      <c r="B32">
        <v>1</v>
      </c>
    </row>
    <row r="33" spans="1:2" ht="14.25">
      <c r="A33">
        <v>33</v>
      </c>
      <c r="B33">
        <v>1</v>
      </c>
    </row>
    <row r="34" spans="1:2" ht="14.25">
      <c r="A34">
        <v>34</v>
      </c>
      <c r="B34">
        <v>1</v>
      </c>
    </row>
    <row r="35" spans="1:2" ht="14.25">
      <c r="A35">
        <v>35</v>
      </c>
      <c r="B35">
        <v>1</v>
      </c>
    </row>
    <row r="36" spans="1:2" ht="14.25">
      <c r="A36">
        <v>36</v>
      </c>
      <c r="B36">
        <v>1</v>
      </c>
    </row>
    <row r="37" spans="1:2" ht="14.25">
      <c r="A37">
        <v>37</v>
      </c>
      <c r="B37">
        <v>1</v>
      </c>
    </row>
    <row r="38" spans="1:2" ht="14.25">
      <c r="A38">
        <v>38</v>
      </c>
      <c r="B38">
        <v>1</v>
      </c>
    </row>
    <row r="39" spans="1:2" ht="14.25">
      <c r="A39" t="s">
        <v>31</v>
      </c>
      <c r="B3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subject/>
  <dc:creator>Stephanie</dc:creator>
  <cp:keywords/>
  <dc:description/>
  <cp:lastModifiedBy>christine</cp:lastModifiedBy>
  <cp:lastPrinted>2014-05-24T06:01:05Z</cp:lastPrinted>
  <dcterms:created xsi:type="dcterms:W3CDTF">2013-03-11T05:06:21Z</dcterms:created>
  <dcterms:modified xsi:type="dcterms:W3CDTF">2014-12-01T05:34:36Z</dcterms:modified>
  <cp:category/>
  <cp:version/>
  <cp:contentType/>
  <cp:contentStatus/>
</cp:coreProperties>
</file>