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EQ Common Files\EQ Interschool\Competition Results\2015\March\"/>
    </mc:Choice>
  </mc:AlternateContent>
  <bookViews>
    <workbookView xWindow="0" yWindow="0" windowWidth="28800" windowHeight="12470" tabRatio="915" activeTab="1"/>
  </bookViews>
  <sheets>
    <sheet name="Instructions" sheetId="14" r:id="rId1"/>
    <sheet name="Blank Class Order and scoring" sheetId="15" r:id="rId2"/>
    <sheet name="Primary Teams Scoring Sample" sheetId="9" r:id="rId3"/>
    <sheet name="Secondary Team Scoring Sample" sheetId="13" r:id="rId4"/>
    <sheet name="Placing lookup" sheetId="11" r:id="rId5"/>
  </sheets>
  <definedNames>
    <definedName name="_xlnm.Print_Area" localSheetId="2">'Primary Teams Scoring Sample'!$A$1:$H$13</definedName>
    <definedName name="_xlnm.Print_Area" localSheetId="3">'Secondary Team Scoring Sample'!$C$1:$F$22</definedName>
  </definedNames>
  <calcPr calcId="152511"/>
</workbook>
</file>

<file path=xl/calcChain.xml><?xml version="1.0" encoding="utf-8"?>
<calcChain xmlns="http://schemas.openxmlformats.org/spreadsheetml/2006/main">
  <c r="Q44" i="15" l="1"/>
  <c r="Q42" i="15"/>
  <c r="V71" i="15" l="1"/>
  <c r="R71" i="15"/>
  <c r="L71" i="15"/>
  <c r="V70" i="15"/>
  <c r="R70" i="15"/>
  <c r="L70" i="15"/>
  <c r="V69" i="15"/>
  <c r="R69" i="15"/>
  <c r="L69" i="15"/>
  <c r="V68" i="15"/>
  <c r="R68" i="15"/>
  <c r="L68" i="15"/>
  <c r="V67" i="15"/>
  <c r="R67" i="15"/>
  <c r="L67" i="15"/>
  <c r="V66" i="15"/>
  <c r="R66" i="15"/>
  <c r="L66" i="15"/>
  <c r="V75" i="15"/>
  <c r="W75" i="15" s="1"/>
  <c r="R75" i="15"/>
  <c r="L75" i="15"/>
  <c r="V74" i="15"/>
  <c r="W74" i="15" s="1"/>
  <c r="R74" i="15"/>
  <c r="L74" i="15"/>
  <c r="V73" i="15"/>
  <c r="R73" i="15"/>
  <c r="L73" i="15"/>
  <c r="V72" i="15"/>
  <c r="W72" i="15" s="1"/>
  <c r="R72" i="15"/>
  <c r="L72" i="15"/>
  <c r="V59" i="15"/>
  <c r="R59" i="15"/>
  <c r="L59" i="15"/>
  <c r="V58" i="15"/>
  <c r="R58" i="15"/>
  <c r="L58" i="15"/>
  <c r="R57" i="15"/>
  <c r="V56" i="15"/>
  <c r="R56" i="15"/>
  <c r="L56" i="15"/>
  <c r="V55" i="15"/>
  <c r="R55" i="15"/>
  <c r="L55" i="15"/>
  <c r="V54" i="15"/>
  <c r="R54" i="15"/>
  <c r="L54" i="15"/>
  <c r="G64" i="15"/>
  <c r="L65" i="15"/>
  <c r="R65" i="15"/>
  <c r="V65" i="15"/>
  <c r="W65" i="15" s="1"/>
  <c r="L76" i="15"/>
  <c r="R76" i="15"/>
  <c r="V76" i="15"/>
  <c r="L21" i="15"/>
  <c r="R21" i="15"/>
  <c r="V80" i="15"/>
  <c r="R80" i="15"/>
  <c r="L80" i="15"/>
  <c r="V79" i="15"/>
  <c r="R79" i="15"/>
  <c r="L79" i="15"/>
  <c r="V63" i="15"/>
  <c r="R63" i="15"/>
  <c r="V62" i="15"/>
  <c r="R62" i="15"/>
  <c r="L62" i="15"/>
  <c r="V61" i="15"/>
  <c r="R61" i="15"/>
  <c r="L61" i="15"/>
  <c r="V60" i="15"/>
  <c r="R60" i="15"/>
  <c r="L60" i="15"/>
  <c r="V49" i="15"/>
  <c r="R49" i="15"/>
  <c r="L49" i="15"/>
  <c r="V48" i="15"/>
  <c r="R48" i="15"/>
  <c r="L48" i="15"/>
  <c r="V47" i="15"/>
  <c r="R47" i="15"/>
  <c r="L47" i="15"/>
  <c r="V46" i="15"/>
  <c r="R46" i="15"/>
  <c r="L46" i="15"/>
  <c r="V45" i="15"/>
  <c r="R45" i="15"/>
  <c r="L45" i="15"/>
  <c r="V44" i="15"/>
  <c r="R44" i="15"/>
  <c r="L44" i="15"/>
  <c r="V43" i="15"/>
  <c r="R43" i="15"/>
  <c r="L43" i="15"/>
  <c r="V42" i="15"/>
  <c r="R42" i="15"/>
  <c r="R41" i="15"/>
  <c r="W41" i="15" s="1"/>
  <c r="V40" i="15"/>
  <c r="R40" i="15"/>
  <c r="L40" i="15"/>
  <c r="V39" i="15"/>
  <c r="R39" i="15"/>
  <c r="L39" i="15"/>
  <c r="V36" i="15"/>
  <c r="R36" i="15"/>
  <c r="L36" i="15"/>
  <c r="V35" i="15"/>
  <c r="R35" i="15"/>
  <c r="L35" i="15"/>
  <c r="V34" i="15"/>
  <c r="R34" i="15"/>
  <c r="L34" i="15"/>
  <c r="V33" i="15"/>
  <c r="R33" i="15"/>
  <c r="L33" i="15"/>
  <c r="V32" i="15"/>
  <c r="R32" i="15"/>
  <c r="L32" i="15"/>
  <c r="V31" i="15"/>
  <c r="R31" i="15"/>
  <c r="L31" i="15"/>
  <c r="L30" i="15"/>
  <c r="W30" i="15" s="1"/>
  <c r="V27" i="15"/>
  <c r="R27" i="15"/>
  <c r="L27" i="15"/>
  <c r="V26" i="15"/>
  <c r="R26" i="15"/>
  <c r="L26" i="15"/>
  <c r="L8" i="15"/>
  <c r="L7" i="15"/>
  <c r="V53" i="15"/>
  <c r="W53" i="15" s="1"/>
  <c r="R53" i="15"/>
  <c r="L53" i="15"/>
  <c r="G52" i="15"/>
  <c r="G77" i="15"/>
  <c r="W78" i="15"/>
  <c r="G37" i="15"/>
  <c r="G28" i="15"/>
  <c r="G24" i="15"/>
  <c r="G19" i="15"/>
  <c r="G14" i="15"/>
  <c r="V50" i="15"/>
  <c r="R50" i="15"/>
  <c r="L50" i="15"/>
  <c r="W76" i="15" l="1"/>
  <c r="W57" i="15"/>
  <c r="W31" i="15"/>
  <c r="W35" i="15"/>
  <c r="W42" i="15"/>
  <c r="W63" i="15"/>
  <c r="W58" i="15"/>
  <c r="W34" i="15"/>
  <c r="W80" i="15"/>
  <c r="W62" i="15"/>
  <c r="W59" i="15"/>
  <c r="W55" i="15"/>
  <c r="W60" i="15"/>
  <c r="W54" i="15"/>
  <c r="W61" i="15"/>
  <c r="W56" i="15"/>
  <c r="W46" i="15"/>
  <c r="W33" i="15"/>
  <c r="W36" i="15"/>
  <c r="W32" i="15"/>
  <c r="W49" i="15"/>
  <c r="W27" i="15"/>
  <c r="W40" i="15"/>
  <c r="W48" i="15"/>
  <c r="W26" i="15"/>
  <c r="W43" i="15"/>
  <c r="W39" i="15"/>
  <c r="W50" i="15"/>
  <c r="W47" i="15"/>
  <c r="W45" i="15"/>
  <c r="W44" i="15"/>
  <c r="W73" i="15"/>
  <c r="W70" i="15"/>
  <c r="W71" i="15"/>
  <c r="W68" i="15"/>
  <c r="W66" i="15"/>
  <c r="W69" i="15"/>
  <c r="W67" i="15"/>
  <c r="W79" i="15"/>
  <c r="W21" i="15"/>
  <c r="F13" i="13"/>
  <c r="F15" i="13"/>
  <c r="F7" i="13"/>
  <c r="F19" i="13"/>
  <c r="F25" i="13"/>
  <c r="V51" i="15" l="1"/>
  <c r="R51" i="15"/>
  <c r="L51" i="15"/>
  <c r="V38" i="15"/>
  <c r="W38" i="15" s="1"/>
  <c r="R38" i="15"/>
  <c r="L38" i="15"/>
  <c r="V29" i="15"/>
  <c r="W29" i="15" s="1"/>
  <c r="V23" i="15"/>
  <c r="R23" i="15"/>
  <c r="L23" i="15"/>
  <c r="V22" i="15"/>
  <c r="R22" i="15"/>
  <c r="L22" i="15"/>
  <c r="W20" i="15"/>
  <c r="R18" i="15"/>
  <c r="L18" i="15"/>
  <c r="R13" i="15"/>
  <c r="L13" i="15"/>
  <c r="R12" i="15"/>
  <c r="L12" i="15"/>
  <c r="R11" i="15"/>
  <c r="L11" i="15"/>
  <c r="W10" i="15"/>
  <c r="V8" i="15"/>
  <c r="R8" i="15"/>
  <c r="V7" i="15"/>
  <c r="R7" i="15"/>
  <c r="V6" i="15"/>
  <c r="R6" i="15"/>
  <c r="L6" i="15"/>
  <c r="V5" i="15"/>
  <c r="W5" i="15" s="1"/>
  <c r="R5" i="15"/>
  <c r="L5" i="15"/>
  <c r="R17" i="15"/>
  <c r="L17" i="15"/>
  <c r="R16" i="15"/>
  <c r="L16" i="15"/>
  <c r="W23" i="15" l="1"/>
  <c r="W51" i="15"/>
  <c r="W18" i="15"/>
  <c r="W22" i="15"/>
  <c r="W11" i="15"/>
  <c r="W13" i="15"/>
  <c r="W12" i="15"/>
  <c r="W6" i="15"/>
  <c r="W8" i="15"/>
  <c r="W7" i="15"/>
  <c r="W25" i="15"/>
  <c r="W16" i="15"/>
  <c r="W17" i="15"/>
</calcChain>
</file>

<file path=xl/sharedStrings.xml><?xml version="1.0" encoding="utf-8"?>
<sst xmlns="http://schemas.openxmlformats.org/spreadsheetml/2006/main" count="384" uniqueCount="222">
  <si>
    <t>Secondary Qualifier 70cm</t>
  </si>
  <si>
    <t>Secondary Qualifier 90cm</t>
  </si>
  <si>
    <t>Secondary Qualifier 100cm</t>
  </si>
  <si>
    <t>Secondary Qualifier 110cm</t>
  </si>
  <si>
    <t>Primary Qualifier 70cm</t>
  </si>
  <si>
    <t>Maleah Lang-mcmahon</t>
  </si>
  <si>
    <t>Canterbury College</t>
  </si>
  <si>
    <t>Primary Qualifier 50cm</t>
  </si>
  <si>
    <t>Nambour Christian College</t>
  </si>
  <si>
    <t>CLASS RIDER LIST:  
AM5 First rider as per class list
P&amp;S First Rider has * then follow order
A2 First Rider has ** then follow order</t>
  </si>
  <si>
    <t>AM5</t>
  </si>
  <si>
    <t>SCORING</t>
  </si>
  <si>
    <t>Faults Rnd 1</t>
  </si>
  <si>
    <t>Faults Rnd 2</t>
  </si>
  <si>
    <t>Place</t>
  </si>
  <si>
    <t>A2</t>
  </si>
  <si>
    <t>Overall Place</t>
  </si>
  <si>
    <t>Points</t>
  </si>
  <si>
    <t>Class</t>
  </si>
  <si>
    <t>Rider</t>
  </si>
  <si>
    <t>School</t>
  </si>
  <si>
    <t>Horse</t>
  </si>
  <si>
    <t>E</t>
  </si>
  <si>
    <t>Class Points</t>
  </si>
  <si>
    <t>Class points</t>
  </si>
  <si>
    <t>Countback AM5 placing as per IQ 2013 RULES</t>
  </si>
  <si>
    <t>PRIMARY TEAMS</t>
  </si>
  <si>
    <t>Secondary Teams</t>
  </si>
  <si>
    <t>COMMENTS</t>
  </si>
  <si>
    <t>Time Rnd 1</t>
  </si>
  <si>
    <t>Time Rnd 2</t>
  </si>
  <si>
    <t>Time</t>
  </si>
  <si>
    <t>Faults</t>
  </si>
  <si>
    <t>Paste rider</t>
  </si>
  <si>
    <t>Paste School</t>
  </si>
  <si>
    <t>Paste Horse</t>
  </si>
  <si>
    <t>IEQ</t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</si>
  <si>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</si>
  <si>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</si>
  <si>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t>Emily Lang-mcmahon</t>
  </si>
  <si>
    <t>Jayden Donald</t>
  </si>
  <si>
    <t>Elkee Lang-mcmahon</t>
  </si>
  <si>
    <t>KS JOHNNY</t>
  </si>
  <si>
    <t>KS SQUIZZY</t>
  </si>
  <si>
    <t>Sunshine Coast Grammar School</t>
  </si>
  <si>
    <t>Claudia Symes</t>
  </si>
  <si>
    <t>Primary Qualifier 80cm</t>
  </si>
  <si>
    <t>Southern Cross Catholic College</t>
  </si>
  <si>
    <t>KS PEPPER</t>
  </si>
  <si>
    <t>Layla Cassidy</t>
  </si>
  <si>
    <t>St Pauls Anglican School</t>
  </si>
  <si>
    <t>Secondary Qualifier 80cm</t>
  </si>
  <si>
    <t>Madeleine Sommerfeld</t>
  </si>
  <si>
    <t>Amy Munro</t>
  </si>
  <si>
    <t>Shania Lyons</t>
  </si>
  <si>
    <t>Hannah Cleary</t>
  </si>
  <si>
    <t>Dakoda Woerner</t>
  </si>
  <si>
    <t xml:space="preserve">Emily Ballard </t>
  </si>
  <si>
    <t>Stuartholme</t>
  </si>
  <si>
    <t>Mary MacKillop</t>
  </si>
  <si>
    <t>At Teresas college</t>
  </si>
  <si>
    <t>Stuartholme School</t>
  </si>
  <si>
    <t>JAZZ MCTAVISH</t>
  </si>
  <si>
    <t xml:space="preserve">RIVERBANKS BLACK MAMBA </t>
  </si>
  <si>
    <t>DRENALIN</t>
  </si>
  <si>
    <t xml:space="preserve">TP LENNY </t>
  </si>
  <si>
    <t>CEEBEE TOPSHELF</t>
  </si>
  <si>
    <t>Rhythmic</t>
  </si>
  <si>
    <t>Shannon Baker</t>
  </si>
  <si>
    <t>Emily Graham</t>
  </si>
  <si>
    <t xml:space="preserve">Elizabeth Ballard </t>
  </si>
  <si>
    <t>Aquinas College</t>
  </si>
  <si>
    <t>West Moreton Anglican College</t>
  </si>
  <si>
    <t>St Teresas Catholic College</t>
  </si>
  <si>
    <t>TELTRIST</t>
  </si>
  <si>
    <t>Elevate</t>
  </si>
  <si>
    <t xml:space="preserve">Icarus Conaire    </t>
  </si>
  <si>
    <t>Grace Cleary</t>
  </si>
  <si>
    <t>Angus Graham</t>
  </si>
  <si>
    <t>WHY NOT GEORGE</t>
  </si>
  <si>
    <t>KINGS RHAPSODY</t>
  </si>
  <si>
    <t>st teresas catholic college</t>
  </si>
  <si>
    <t>Brittany Murphy</t>
  </si>
  <si>
    <t>Maddi Butel</t>
  </si>
  <si>
    <t>stuartholme</t>
  </si>
  <si>
    <t>Suncoast Christian College</t>
  </si>
  <si>
    <t>IT'S WHO</t>
  </si>
  <si>
    <t>CEST LA VIE OREO</t>
  </si>
  <si>
    <t>SHES A DIVA</t>
  </si>
  <si>
    <t>Two Phase</t>
  </si>
  <si>
    <t>Olivia McSwan</t>
  </si>
  <si>
    <t>Sturartholme</t>
  </si>
  <si>
    <t>Imperial Gwnneth</t>
  </si>
  <si>
    <t>Two</t>
  </si>
  <si>
    <t>Phase</t>
  </si>
  <si>
    <t>STUARTHOLME TEAM 1</t>
  </si>
  <si>
    <t>MARY MACKILLOP</t>
  </si>
  <si>
    <t>STUARTHOLME TEAM 2</t>
  </si>
  <si>
    <r>
      <rPr>
        <b/>
        <sz val="12"/>
        <rFont val="Calibri"/>
        <family val="2"/>
        <scheme val="minor"/>
      </rPr>
      <t xml:space="preserve">NOTE: </t>
    </r>
    <r>
      <rPr>
        <b/>
        <sz val="11"/>
        <rFont val="Calibri"/>
        <family val="2"/>
        <scheme val="minor"/>
      </rPr>
      <t>For order of classes within the rings please see the</t>
    </r>
    <r>
      <rPr>
        <b/>
        <sz val="12"/>
        <rFont val="Calibri"/>
        <family val="2"/>
        <scheme val="minor"/>
      </rPr>
      <t xml:space="preserve"> RING RUNNING ORDER</t>
    </r>
    <r>
      <rPr>
        <b/>
        <sz val="11"/>
        <rFont val="Calibri"/>
        <family val="2"/>
        <scheme val="minor"/>
      </rPr>
      <t xml:space="preserve"> sheet, this running order may be changed during the day if required</t>
    </r>
  </si>
  <si>
    <t>STURARTHOLME TEAM 1</t>
  </si>
  <si>
    <t>Madeleine Mackenzie</t>
  </si>
  <si>
    <t>KINGSMILL CASHMERE</t>
  </si>
  <si>
    <t>Emliy Lang-mcmahon</t>
  </si>
  <si>
    <t>KS SYD</t>
  </si>
  <si>
    <t>Tamika Donald</t>
  </si>
  <si>
    <t>Hes Some Boy</t>
  </si>
  <si>
    <t>John Paul College</t>
  </si>
  <si>
    <t>St. Peters Catholic Primary Caboolture</t>
  </si>
  <si>
    <t>Primary Qualifier 60cm</t>
  </si>
  <si>
    <t>Roan Lacey</t>
  </si>
  <si>
    <t>Jack Davis</t>
  </si>
  <si>
    <t>AL-LUCIVE</t>
  </si>
  <si>
    <t>SASCHA</t>
  </si>
  <si>
    <t>CAPPARIS MAESTRO</t>
  </si>
  <si>
    <t>St Brigids Rosewood</t>
  </si>
  <si>
    <t>Paige Koroloff</t>
  </si>
  <si>
    <t>Ella Butel</t>
  </si>
  <si>
    <t>Azarna Shore</t>
  </si>
  <si>
    <t>DIXIE AND A DIME</t>
  </si>
  <si>
    <t>ROCCABILLY</t>
  </si>
  <si>
    <t>ST BRIGIDS ROSEWOOD</t>
  </si>
  <si>
    <t>ST Michaels College</t>
  </si>
  <si>
    <t>BINNOWIE SPECIAL EDITION</t>
  </si>
  <si>
    <t>Montazza Bonfire Brandy</t>
  </si>
  <si>
    <t>St Joesphs Nudgee College</t>
  </si>
  <si>
    <t>Primary Qualifier 90cm</t>
  </si>
  <si>
    <t>Sunbury Lodge Dolly</t>
  </si>
  <si>
    <t>KS ROSIE</t>
  </si>
  <si>
    <t>Rebecca Chalk</t>
  </si>
  <si>
    <t>Bella Koroloff</t>
  </si>
  <si>
    <t>Rachael Archer</t>
  </si>
  <si>
    <t>Emily Stewart</t>
  </si>
  <si>
    <t>Gracie Stone</t>
  </si>
  <si>
    <t>Madison Dossetto</t>
  </si>
  <si>
    <t>Isabella Procida</t>
  </si>
  <si>
    <t>MOWGLI</t>
  </si>
  <si>
    <t>NOTHING BUT TROUBLE</t>
  </si>
  <si>
    <t>ZIPS BLUE DENIM DIVA</t>
  </si>
  <si>
    <t>BISCUIT</t>
  </si>
  <si>
    <t>MOWBRAY ALL STAR</t>
  </si>
  <si>
    <t>BEAU VISTA NOOK</t>
  </si>
  <si>
    <t>EARL</t>
  </si>
  <si>
    <t>Sheldon College</t>
  </si>
  <si>
    <t>Faith Lutheran Plainlands</t>
  </si>
  <si>
    <t>St Pauls Anglican School Bald Hills</t>
  </si>
  <si>
    <t>St.Hildas</t>
  </si>
  <si>
    <t>St Hildas School</t>
  </si>
  <si>
    <t>narangba valley high</t>
  </si>
  <si>
    <t>Coomera Anglican College</t>
  </si>
  <si>
    <t>Olivia Rauber</t>
  </si>
  <si>
    <t>Madeleine Trau</t>
  </si>
  <si>
    <t>Nic Bilton</t>
  </si>
  <si>
    <t>Tasmin Colquhoun</t>
  </si>
  <si>
    <t>Jenna alex Savin</t>
  </si>
  <si>
    <t>Molly Stacey</t>
  </si>
  <si>
    <t>Aymeric Urbain</t>
  </si>
  <si>
    <t>Mia Smith</t>
  </si>
  <si>
    <t>FLASH</t>
  </si>
  <si>
    <t>WATERVIEW TZAR ZEEKEE</t>
  </si>
  <si>
    <t>LORD NELSON</t>
  </si>
  <si>
    <t>PRINCESS ASPEN</t>
  </si>
  <si>
    <t xml:space="preserve">Delago Bolt </t>
  </si>
  <si>
    <t>ISLE OF DELHAVEN</t>
  </si>
  <si>
    <t>HIGH DEFINITION</t>
  </si>
  <si>
    <t>DR JAMIESON</t>
  </si>
  <si>
    <t>DIVINE PROPHECY</t>
  </si>
  <si>
    <t>GARNET RAMBLING ROSE</t>
  </si>
  <si>
    <t>KAMILAROI ILLUSION</t>
  </si>
  <si>
    <t>Belle Mia</t>
  </si>
  <si>
    <t xml:space="preserve">Ipswich Girls Grammar School </t>
  </si>
  <si>
    <t>Murrumba State Secondary College</t>
  </si>
  <si>
    <t>Somerville House</t>
  </si>
  <si>
    <t>Marist College Ashgrove</t>
  </si>
  <si>
    <t>Mary McKillop College</t>
  </si>
  <si>
    <t>Emmanuel College</t>
  </si>
  <si>
    <t>St Peters Lutheran College</t>
  </si>
  <si>
    <t>the southport school</t>
  </si>
  <si>
    <t>Somerset College</t>
  </si>
  <si>
    <t>Serena Stanley</t>
  </si>
  <si>
    <t>Madison Cicala</t>
  </si>
  <si>
    <t>Isabel Gilley</t>
  </si>
  <si>
    <t>Emily Staines</t>
  </si>
  <si>
    <t>Carol Burton</t>
  </si>
  <si>
    <t>Estelle Urbain</t>
  </si>
  <si>
    <t>Olivia Farrell</t>
  </si>
  <si>
    <t>ABDULS SNOW TREASURE</t>
  </si>
  <si>
    <t>SCARLETT OHARA</t>
  </si>
  <si>
    <t>CARRICKDALE DIVA</t>
  </si>
  <si>
    <t>Drenalin</t>
  </si>
  <si>
    <t>MARKUS SIROCCO</t>
  </si>
  <si>
    <t>Sir Monashee</t>
  </si>
  <si>
    <t>ISABELLA BLUE</t>
  </si>
  <si>
    <t>BLUE JEANS</t>
  </si>
  <si>
    <t>MJK Blue Lace</t>
  </si>
  <si>
    <t>Maleny State high school</t>
  </si>
  <si>
    <t>AB Paterson College</t>
  </si>
  <si>
    <t>Faith Lutheran College, Plainland</t>
  </si>
  <si>
    <t>ST HILDAS</t>
  </si>
  <si>
    <t>GOLDIE LJ</t>
  </si>
  <si>
    <t>SUNSHINE BOY</t>
  </si>
  <si>
    <t>Humma</t>
  </si>
  <si>
    <t>SPONSOR</t>
  </si>
  <si>
    <t>PEACE IMAGE</t>
  </si>
  <si>
    <t>APACHE WALK</t>
  </si>
  <si>
    <t>LIBERTY LADY</t>
  </si>
  <si>
    <t xml:space="preserve">Icarus Conaire </t>
  </si>
  <si>
    <t>LENNY</t>
  </si>
  <si>
    <t>SEVEN SOVEREIGNS</t>
  </si>
  <si>
    <t>OCEANUS</t>
  </si>
  <si>
    <t>Peppertree</t>
  </si>
  <si>
    <t>Mt Alvernia College</t>
  </si>
  <si>
    <t>Noosa Christian College</t>
  </si>
  <si>
    <t>Saskia Hind</t>
  </si>
  <si>
    <t>Zara Jones</t>
  </si>
  <si>
    <t>Emily Ballard</t>
  </si>
  <si>
    <t>Amy Clancy</t>
  </si>
  <si>
    <t>Ella Skoupy</t>
  </si>
  <si>
    <t xml:space="preserve">Bramley star </t>
  </si>
  <si>
    <t>? (I have had an application for this but can't find it- I know there was a mix up with numbers and she has a really high number that I hadn't actually allocated!</t>
  </si>
  <si>
    <t>e</t>
  </si>
  <si>
    <t>SCR</t>
  </si>
  <si>
    <t>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</si>
</sst>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ahoma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1"/>
      <color rgb="FF1F497D"/>
      <name val="Calibri"/>
      <family val="2"/>
      <scheme val="minor"/>
    </font>
    <font>
      <sz val="12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2">
    <xf numFmtId="0" fontId="0" fillId="0" borderId="0" xfId="0"/>
    <xf numFmtId="0" fontId="0" fillId="0" borderId="10" xfId="0" applyBorder="1" applyAlignment="1">
      <alignment wrapText="1"/>
    </xf>
    <xf numFmtId="0" fontId="16" fillId="0" borderId="0" xfId="0" applyFont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wrapText="1"/>
    </xf>
    <xf numFmtId="20" fontId="0" fillId="0" borderId="0" xfId="0" applyNumberFormat="1" applyAlignment="1">
      <alignment horizontal="right"/>
    </xf>
    <xf numFmtId="20" fontId="0" fillId="0" borderId="0" xfId="0" applyNumberFormat="1" applyBorder="1" applyAlignment="1">
      <alignment horizontal="right"/>
    </xf>
    <xf numFmtId="20" fontId="19" fillId="0" borderId="0" xfId="0" applyNumberFormat="1" applyFont="1" applyAlignment="1">
      <alignment horizontal="right"/>
    </xf>
    <xf numFmtId="20" fontId="18" fillId="0" borderId="0" xfId="0" applyNumberFormat="1" applyFont="1" applyAlignment="1">
      <alignment horizontal="right" wrapText="1"/>
    </xf>
    <xf numFmtId="0" fontId="16" fillId="0" borderId="0" xfId="0" applyFont="1"/>
    <xf numFmtId="0" fontId="0" fillId="0" borderId="0" xfId="0" applyAlignment="1">
      <alignment wrapText="1"/>
    </xf>
    <xf numFmtId="0" fontId="20" fillId="0" borderId="23" xfId="0" applyFont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3" fillId="37" borderId="26" xfId="0" applyFont="1" applyFill="1" applyBorder="1" applyAlignment="1">
      <alignment horizontal="center"/>
    </xf>
    <xf numFmtId="0" fontId="23" fillId="36" borderId="26" xfId="0" applyFont="1" applyFill="1" applyBorder="1" applyAlignment="1">
      <alignment horizontal="center"/>
    </xf>
    <xf numFmtId="0" fontId="23" fillId="38" borderId="24" xfId="0" applyFont="1" applyFill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3" fillId="37" borderId="27" xfId="0" applyFont="1" applyFill="1" applyBorder="1" applyAlignment="1">
      <alignment wrapText="1"/>
    </xf>
    <xf numFmtId="0" fontId="23" fillId="36" borderId="27" xfId="0" applyFont="1" applyFill="1" applyBorder="1" applyAlignment="1">
      <alignment wrapText="1"/>
    </xf>
    <xf numFmtId="0" fontId="23" fillId="38" borderId="27" xfId="0" applyFont="1" applyFill="1" applyBorder="1" applyAlignment="1">
      <alignment wrapText="1"/>
    </xf>
    <xf numFmtId="0" fontId="23" fillId="0" borderId="27" xfId="0" applyFont="1" applyBorder="1" applyAlignment="1">
      <alignment wrapText="1"/>
    </xf>
    <xf numFmtId="0" fontId="24" fillId="0" borderId="27" xfId="0" applyFont="1" applyBorder="1" applyAlignment="1">
      <alignment horizontal="center" vertical="center" wrapText="1"/>
    </xf>
    <xf numFmtId="0" fontId="23" fillId="38" borderId="23" xfId="0" applyFont="1" applyFill="1" applyBorder="1" applyAlignment="1">
      <alignment wrapText="1"/>
    </xf>
    <xf numFmtId="0" fontId="19" fillId="0" borderId="0" xfId="0" applyFont="1" applyAlignment="1"/>
    <xf numFmtId="0" fontId="24" fillId="33" borderId="19" xfId="0" applyFont="1" applyFill="1" applyBorder="1" applyAlignment="1">
      <alignment wrapText="1"/>
    </xf>
    <xf numFmtId="0" fontId="19" fillId="33" borderId="20" xfId="0" applyFont="1" applyFill="1" applyBorder="1" applyAlignment="1">
      <alignment wrapText="1"/>
    </xf>
    <xf numFmtId="0" fontId="21" fillId="33" borderId="21" xfId="0" applyFont="1" applyFill="1" applyBorder="1" applyAlignment="1">
      <alignment wrapText="1"/>
    </xf>
    <xf numFmtId="0" fontId="21" fillId="33" borderId="22" xfId="0" applyFont="1" applyFill="1" applyBorder="1" applyAlignment="1">
      <alignment horizontal="right" wrapText="1"/>
    </xf>
    <xf numFmtId="0" fontId="19" fillId="0" borderId="24" xfId="0" applyFont="1" applyBorder="1"/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8" xfId="0" applyFont="1" applyBorder="1"/>
    <xf numFmtId="20" fontId="25" fillId="0" borderId="0" xfId="0" applyNumberFormat="1" applyFont="1" applyAlignment="1">
      <alignment horizontal="right" wrapText="1"/>
    </xf>
    <xf numFmtId="0" fontId="19" fillId="37" borderId="30" xfId="0" applyFont="1" applyFill="1" applyBorder="1"/>
    <xf numFmtId="0" fontId="19" fillId="37" borderId="28" xfId="0" applyFont="1" applyFill="1" applyBorder="1"/>
    <xf numFmtId="0" fontId="19" fillId="36" borderId="28" xfId="0" applyFont="1" applyFill="1" applyBorder="1"/>
    <xf numFmtId="0" fontId="19" fillId="38" borderId="28" xfId="0" applyFont="1" applyFill="1" applyBorder="1"/>
    <xf numFmtId="0" fontId="19" fillId="0" borderId="28" xfId="0" applyFont="1" applyBorder="1"/>
    <xf numFmtId="0" fontId="26" fillId="0" borderId="23" xfId="0" applyFont="1" applyBorder="1"/>
    <xf numFmtId="0" fontId="19" fillId="37" borderId="29" xfId="0" applyFont="1" applyFill="1" applyBorder="1"/>
    <xf numFmtId="0" fontId="19" fillId="37" borderId="23" xfId="0" applyFont="1" applyFill="1" applyBorder="1"/>
    <xf numFmtId="0" fontId="19" fillId="36" borderId="23" xfId="0" applyFont="1" applyFill="1" applyBorder="1"/>
    <xf numFmtId="0" fontId="19" fillId="38" borderId="23" xfId="0" applyFont="1" applyFill="1" applyBorder="1"/>
    <xf numFmtId="0" fontId="19" fillId="0" borderId="23" xfId="0" applyFont="1" applyBorder="1"/>
    <xf numFmtId="0" fontId="19" fillId="0" borderId="17" xfId="0" applyFont="1" applyBorder="1"/>
    <xf numFmtId="0" fontId="19" fillId="33" borderId="21" xfId="0" applyFont="1" applyFill="1" applyBorder="1" applyAlignment="1">
      <alignment wrapText="1"/>
    </xf>
    <xf numFmtId="0" fontId="19" fillId="33" borderId="22" xfId="0" applyFont="1" applyFill="1" applyBorder="1" applyAlignment="1">
      <alignment horizontal="right" wrapText="1"/>
    </xf>
    <xf numFmtId="0" fontId="19" fillId="37" borderId="0" xfId="0" applyFont="1" applyFill="1"/>
    <xf numFmtId="0" fontId="19" fillId="36" borderId="0" xfId="0" applyFont="1" applyFill="1"/>
    <xf numFmtId="0" fontId="19" fillId="38" borderId="0" xfId="0" applyFont="1" applyFill="1"/>
    <xf numFmtId="0" fontId="27" fillId="0" borderId="23" xfId="0" applyFont="1" applyBorder="1"/>
    <xf numFmtId="20" fontId="18" fillId="0" borderId="0" xfId="0" applyNumberFormat="1" applyFont="1" applyBorder="1" applyAlignment="1">
      <alignment horizontal="right" wrapText="1"/>
    </xf>
    <xf numFmtId="0" fontId="26" fillId="0" borderId="0" xfId="0" applyFont="1" applyBorder="1"/>
    <xf numFmtId="0" fontId="26" fillId="0" borderId="0" xfId="0" applyFont="1" applyFill="1" applyBorder="1"/>
    <xf numFmtId="0" fontId="19" fillId="37" borderId="0" xfId="0" applyFont="1" applyFill="1" applyBorder="1"/>
    <xf numFmtId="0" fontId="19" fillId="36" borderId="0" xfId="0" applyFont="1" applyFill="1" applyBorder="1"/>
    <xf numFmtId="0" fontId="19" fillId="38" borderId="0" xfId="0" applyFont="1" applyFill="1" applyBorder="1"/>
    <xf numFmtId="0" fontId="19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19" fillId="0" borderId="23" xfId="0" applyFont="1" applyBorder="1" applyAlignment="1">
      <alignment wrapText="1"/>
    </xf>
    <xf numFmtId="0" fontId="24" fillId="0" borderId="0" xfId="0" applyFont="1" applyBorder="1" applyAlignment="1">
      <alignment horizontal="center"/>
    </xf>
    <xf numFmtId="0" fontId="0" fillId="0" borderId="23" xfId="0" applyFill="1" applyBorder="1"/>
    <xf numFmtId="0" fontId="0" fillId="0" borderId="23" xfId="0" applyBorder="1"/>
    <xf numFmtId="0" fontId="20" fillId="0" borderId="23" xfId="0" applyFont="1" applyFill="1" applyBorder="1" applyAlignment="1">
      <alignment horizontal="left"/>
    </xf>
    <xf numFmtId="0" fontId="28" fillId="0" borderId="23" xfId="0" applyFont="1" applyBorder="1"/>
    <xf numFmtId="0" fontId="20" fillId="0" borderId="23" xfId="0" applyFont="1" applyBorder="1" applyAlignment="1">
      <alignment horizontal="left"/>
    </xf>
    <xf numFmtId="0" fontId="20" fillId="0" borderId="23" xfId="0" applyFont="1" applyBorder="1" applyAlignment="1">
      <alignment horizontal="right"/>
    </xf>
    <xf numFmtId="0" fontId="29" fillId="0" borderId="23" xfId="0" applyFont="1" applyBorder="1"/>
    <xf numFmtId="0" fontId="20" fillId="0" borderId="23" xfId="0" applyFont="1" applyFill="1" applyBorder="1"/>
    <xf numFmtId="0" fontId="0" fillId="35" borderId="23" xfId="0" applyFill="1" applyBorder="1"/>
    <xf numFmtId="0" fontId="24" fillId="34" borderId="31" xfId="0" applyFont="1" applyFill="1" applyBorder="1" applyAlignment="1">
      <alignment horizontal="left" wrapText="1"/>
    </xf>
    <xf numFmtId="0" fontId="24" fillId="34" borderId="32" xfId="0" applyFont="1" applyFill="1" applyBorder="1" applyAlignment="1">
      <alignment horizontal="left" wrapText="1"/>
    </xf>
    <xf numFmtId="0" fontId="24" fillId="34" borderId="33" xfId="0" applyFont="1" applyFill="1" applyBorder="1" applyAlignment="1">
      <alignment horizontal="left" wrapText="1"/>
    </xf>
    <xf numFmtId="0" fontId="22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3" fillId="37" borderId="25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0" fontId="23" fillId="37" borderId="24" xfId="0" applyFont="1" applyFill="1" applyBorder="1" applyAlignment="1">
      <alignment horizontal="center"/>
    </xf>
    <xf numFmtId="0" fontId="23" fillId="36" borderId="25" xfId="0" applyFont="1" applyFill="1" applyBorder="1" applyAlignment="1">
      <alignment horizontal="center"/>
    </xf>
    <xf numFmtId="0" fontId="23" fillId="36" borderId="26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0" fontId="23" fillId="38" borderId="25" xfId="0" applyFont="1" applyFill="1" applyBorder="1" applyAlignment="1">
      <alignment horizontal="center"/>
    </xf>
    <xf numFmtId="0" fontId="23" fillId="38" borderId="26" xfId="0" applyFont="1" applyFill="1" applyBorder="1" applyAlignment="1">
      <alignment horizontal="center"/>
    </xf>
    <xf numFmtId="0" fontId="23" fillId="38" borderId="24" xfId="0" applyFont="1" applyFill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4" fillId="0" borderId="34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topLeftCell="A2" workbookViewId="0">
      <selection activeCell="A2" sqref="A2"/>
    </sheetView>
  </sheetViews>
  <sheetFormatPr defaultRowHeight="14.5" x14ac:dyDescent="0.35"/>
  <cols>
    <col min="1" max="1" width="255.54296875" customWidth="1"/>
  </cols>
  <sheetData>
    <row r="1" spans="1:1" ht="229.5" customHeight="1" x14ac:dyDescent="0.35">
      <c r="A1" s="2" t="s">
        <v>38</v>
      </c>
    </row>
    <row r="2" spans="1:1" ht="348" x14ac:dyDescent="0.35">
      <c r="A2" s="2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tabSelected="1" topLeftCell="A3" zoomScale="85" zoomScaleNormal="85" workbookViewId="0">
      <pane xSplit="1" ySplit="1" topLeftCell="C22" activePane="bottomRight" state="frozen"/>
      <selection activeCell="A3" sqref="A3"/>
      <selection pane="topRight" activeCell="B3" sqref="B3"/>
      <selection pane="bottomLeft" activeCell="A4" sqref="A4"/>
      <selection pane="bottomRight" activeCell="A44" sqref="A44:XFD44"/>
    </sheetView>
  </sheetViews>
  <sheetFormatPr defaultColWidth="9.1796875" defaultRowHeight="14.5" x14ac:dyDescent="0.35"/>
  <cols>
    <col min="1" max="1" width="5.453125" style="14" bestFit="1" customWidth="1"/>
    <col min="2" max="2" width="27.81640625" style="16" customWidth="1"/>
    <col min="3" max="3" width="31.54296875" style="16" customWidth="1"/>
    <col min="4" max="4" width="26.81640625" style="16" customWidth="1"/>
    <col min="5" max="5" width="5.54296875" style="18" customWidth="1"/>
    <col min="6" max="6" width="0.54296875" style="18" customWidth="1"/>
    <col min="7" max="7" width="8.26953125" style="55" customWidth="1"/>
    <col min="8" max="8" width="8.54296875" style="55" customWidth="1"/>
    <col min="9" max="9" width="8.7265625" style="55" customWidth="1"/>
    <col min="10" max="10" width="7.81640625" style="55" customWidth="1"/>
    <col min="11" max="11" width="7.26953125" style="55" bestFit="1" customWidth="1"/>
    <col min="12" max="12" width="8.54296875" style="55" customWidth="1"/>
    <col min="13" max="13" width="9.1796875" style="56" customWidth="1"/>
    <col min="14" max="14" width="9.453125" style="56" customWidth="1"/>
    <col min="15" max="15" width="8.81640625" style="56" customWidth="1"/>
    <col min="16" max="16" width="7.453125" style="56" customWidth="1"/>
    <col min="17" max="17" width="7" style="56" customWidth="1"/>
    <col min="18" max="18" width="9" style="56" customWidth="1"/>
    <col min="19" max="19" width="8" style="57" customWidth="1"/>
    <col min="20" max="20" width="7.26953125" style="57" customWidth="1"/>
    <col min="21" max="21" width="8" style="57" customWidth="1"/>
    <col min="22" max="22" width="8.26953125" style="57" customWidth="1"/>
    <col min="23" max="24" width="8" style="16" customWidth="1"/>
    <col min="25" max="25" width="22.7265625" style="16" customWidth="1"/>
    <col min="26" max="16384" width="9.1796875" style="16"/>
  </cols>
  <sheetData>
    <row r="1" spans="1:25" ht="60" customHeight="1" x14ac:dyDescent="0.35">
      <c r="B1" s="15" t="s">
        <v>9</v>
      </c>
      <c r="E1" s="17"/>
      <c r="G1" s="84" t="s">
        <v>11</v>
      </c>
      <c r="H1" s="84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60" customHeight="1" x14ac:dyDescent="0.45">
      <c r="B2" s="15"/>
      <c r="E2" s="17"/>
      <c r="G2" s="86" t="s">
        <v>10</v>
      </c>
      <c r="H2" s="87"/>
      <c r="I2" s="87"/>
      <c r="J2" s="87"/>
      <c r="K2" s="88"/>
      <c r="L2" s="19"/>
      <c r="M2" s="89" t="s">
        <v>89</v>
      </c>
      <c r="N2" s="90"/>
      <c r="O2" s="90"/>
      <c r="P2" s="90"/>
      <c r="Q2" s="91"/>
      <c r="R2" s="20"/>
      <c r="S2" s="92" t="s">
        <v>15</v>
      </c>
      <c r="T2" s="93"/>
      <c r="U2" s="94"/>
      <c r="V2" s="21"/>
      <c r="W2" s="22" t="s">
        <v>17</v>
      </c>
      <c r="X2" s="23" t="s">
        <v>16</v>
      </c>
    </row>
    <row r="3" spans="1:25" s="30" customFormat="1" ht="60" customHeight="1" thickBot="1" x14ac:dyDescent="0.5">
      <c r="A3" s="14" t="s">
        <v>18</v>
      </c>
      <c r="B3" s="95" t="s">
        <v>98</v>
      </c>
      <c r="C3" s="95"/>
      <c r="D3" s="95"/>
      <c r="E3" s="95"/>
      <c r="F3" s="18"/>
      <c r="G3" s="24" t="s">
        <v>12</v>
      </c>
      <c r="H3" s="24" t="s">
        <v>29</v>
      </c>
      <c r="I3" s="24" t="s">
        <v>13</v>
      </c>
      <c r="J3" s="24" t="s">
        <v>30</v>
      </c>
      <c r="K3" s="24" t="s">
        <v>14</v>
      </c>
      <c r="L3" s="24" t="s">
        <v>23</v>
      </c>
      <c r="M3" s="25" t="s">
        <v>12</v>
      </c>
      <c r="N3" s="25" t="s">
        <v>29</v>
      </c>
      <c r="O3" s="25" t="s">
        <v>13</v>
      </c>
      <c r="P3" s="25" t="s">
        <v>30</v>
      </c>
      <c r="Q3" s="25" t="s">
        <v>14</v>
      </c>
      <c r="R3" s="25" t="s">
        <v>23</v>
      </c>
      <c r="S3" s="26" t="s">
        <v>32</v>
      </c>
      <c r="T3" s="26" t="s">
        <v>31</v>
      </c>
      <c r="U3" s="26" t="s">
        <v>14</v>
      </c>
      <c r="V3" s="26" t="s">
        <v>24</v>
      </c>
      <c r="W3" s="27" t="s">
        <v>17</v>
      </c>
      <c r="X3" s="28" t="s">
        <v>16</v>
      </c>
      <c r="Y3" s="29" t="s">
        <v>28</v>
      </c>
    </row>
    <row r="4" spans="1:25" ht="16" thickBot="1" x14ac:dyDescent="0.4">
      <c r="A4" s="14">
        <v>1</v>
      </c>
      <c r="B4" s="31" t="s">
        <v>7</v>
      </c>
      <c r="C4" s="32"/>
      <c r="D4" s="33"/>
      <c r="E4" s="34"/>
      <c r="G4" s="81" t="s">
        <v>7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35"/>
    </row>
    <row r="5" spans="1:25" x14ac:dyDescent="0.35">
      <c r="A5" s="14">
        <v>1</v>
      </c>
      <c r="B5" s="36" t="s">
        <v>33</v>
      </c>
      <c r="C5" s="37" t="s">
        <v>34</v>
      </c>
      <c r="D5" s="38" t="s">
        <v>35</v>
      </c>
      <c r="E5" s="39" t="s">
        <v>36</v>
      </c>
      <c r="F5" s="9"/>
      <c r="G5" s="41"/>
      <c r="H5" s="42"/>
      <c r="I5" s="42"/>
      <c r="J5" s="42"/>
      <c r="K5" s="42"/>
      <c r="L5" s="42" t="e">
        <f>VLOOKUP(K5,'Placing lookup'!$A$1:$B$39,2,FALSE)</f>
        <v>#N/A</v>
      </c>
      <c r="M5" s="43"/>
      <c r="N5" s="43"/>
      <c r="O5" s="43"/>
      <c r="P5" s="43"/>
      <c r="Q5" s="43"/>
      <c r="R5" s="43" t="e">
        <f>VLOOKUP(Q5,'Placing lookup'!$A$1:$B$39,2,FALSE)</f>
        <v>#N/A</v>
      </c>
      <c r="S5" s="44"/>
      <c r="T5" s="44"/>
      <c r="U5" s="44"/>
      <c r="V5" s="44" t="e">
        <f>VLOOKUP(U5,'Placing lookup'!$A$1:$B$39,2,FALSE)</f>
        <v>#N/A</v>
      </c>
      <c r="W5" s="45" t="e">
        <f t="shared" ref="W5:W8" si="0">SUM(V5,R5,L5)</f>
        <v>#N/A</v>
      </c>
      <c r="X5" s="39"/>
      <c r="Y5" s="35"/>
    </row>
    <row r="6" spans="1:25" ht="20.25" customHeight="1" x14ac:dyDescent="0.35">
      <c r="A6" s="14">
        <v>1</v>
      </c>
      <c r="B6" s="72" t="s">
        <v>100</v>
      </c>
      <c r="C6" s="73" t="s">
        <v>106</v>
      </c>
      <c r="D6" s="73" t="s">
        <v>101</v>
      </c>
      <c r="E6" s="73">
        <v>6117</v>
      </c>
      <c r="F6" s="9"/>
      <c r="G6" s="47">
        <v>0</v>
      </c>
      <c r="H6" s="48">
        <v>74.16</v>
      </c>
      <c r="I6" s="48">
        <v>0</v>
      </c>
      <c r="J6" s="48">
        <v>61.03</v>
      </c>
      <c r="K6" s="48">
        <v>1</v>
      </c>
      <c r="L6" s="48">
        <f>VLOOKUP(K6,'Placing lookup'!$A$1:$B$39,2,FALSE)</f>
        <v>30</v>
      </c>
      <c r="M6" s="49">
        <v>0</v>
      </c>
      <c r="N6" s="49">
        <v>43.53</v>
      </c>
      <c r="O6" s="49">
        <v>0</v>
      </c>
      <c r="P6" s="49">
        <v>34.51</v>
      </c>
      <c r="Q6" s="49">
        <v>1</v>
      </c>
      <c r="R6" s="49">
        <f>VLOOKUP(Q6,'Placing lookup'!$A$1:$B$39,2,FALSE)</f>
        <v>30</v>
      </c>
      <c r="S6" s="50">
        <v>0</v>
      </c>
      <c r="T6" s="50">
        <v>75.88</v>
      </c>
      <c r="U6" s="50">
        <v>2</v>
      </c>
      <c r="V6" s="50">
        <f>VLOOKUP(U6,'Placing lookup'!$A$1:$B$39,2,FALSE)</f>
        <v>29</v>
      </c>
      <c r="W6" s="51">
        <f t="shared" si="0"/>
        <v>89</v>
      </c>
      <c r="X6" s="52">
        <v>1</v>
      </c>
      <c r="Y6" s="35"/>
    </row>
    <row r="7" spans="1:25" ht="20.25" customHeight="1" x14ac:dyDescent="0.35">
      <c r="A7" s="14">
        <v>1</v>
      </c>
      <c r="B7" s="72" t="s">
        <v>102</v>
      </c>
      <c r="C7" s="73" t="s">
        <v>6</v>
      </c>
      <c r="D7" s="73" t="s">
        <v>103</v>
      </c>
      <c r="E7" s="73">
        <v>6222</v>
      </c>
      <c r="F7" s="9"/>
      <c r="G7" s="47">
        <v>0</v>
      </c>
      <c r="H7" s="48">
        <v>84.56</v>
      </c>
      <c r="I7" s="48">
        <v>0</v>
      </c>
      <c r="J7" s="48">
        <v>67.72</v>
      </c>
      <c r="K7" s="48">
        <v>2</v>
      </c>
      <c r="L7" s="48">
        <f>VLOOKUP(K7,'Placing lookup'!$A$1:$B$39,2,FALSE)</f>
        <v>29</v>
      </c>
      <c r="M7" s="49">
        <v>0</v>
      </c>
      <c r="N7" s="49">
        <v>52.34</v>
      </c>
      <c r="O7" s="49">
        <v>0</v>
      </c>
      <c r="P7" s="49">
        <v>57.49</v>
      </c>
      <c r="Q7" s="49">
        <v>2</v>
      </c>
      <c r="R7" s="49">
        <f>VLOOKUP(Q7,'Placing lookup'!$A$1:$B$39,2,FALSE)</f>
        <v>29</v>
      </c>
      <c r="S7" s="50">
        <v>0</v>
      </c>
      <c r="T7" s="50">
        <v>69.959999999999994</v>
      </c>
      <c r="U7" s="50">
        <v>1</v>
      </c>
      <c r="V7" s="50">
        <f>VLOOKUP(U7,'Placing lookup'!$A$1:$B$39,2,FALSE)</f>
        <v>30</v>
      </c>
      <c r="W7" s="51">
        <f t="shared" si="0"/>
        <v>88</v>
      </c>
      <c r="X7" s="52">
        <v>2</v>
      </c>
      <c r="Y7" s="35"/>
    </row>
    <row r="8" spans="1:25" ht="16.5" customHeight="1" thickBot="1" x14ac:dyDescent="0.4">
      <c r="A8" s="14">
        <v>1</v>
      </c>
      <c r="B8" s="72" t="s">
        <v>104</v>
      </c>
      <c r="C8" s="73" t="s">
        <v>107</v>
      </c>
      <c r="D8" s="73" t="s">
        <v>105</v>
      </c>
      <c r="E8" s="80">
        <v>6365</v>
      </c>
      <c r="F8" s="9"/>
      <c r="G8" s="47">
        <v>0</v>
      </c>
      <c r="H8" s="48">
        <v>87.35</v>
      </c>
      <c r="I8" s="48">
        <v>4</v>
      </c>
      <c r="J8" s="48">
        <v>109.07</v>
      </c>
      <c r="K8" s="48">
        <v>3</v>
      </c>
      <c r="L8" s="48">
        <f>VLOOKUP(K8,'Placing lookup'!$A$1:$B$39,2,FALSE)</f>
        <v>28</v>
      </c>
      <c r="M8" s="49">
        <v>0</v>
      </c>
      <c r="N8" s="49">
        <v>86.85</v>
      </c>
      <c r="O8" s="49">
        <v>4</v>
      </c>
      <c r="P8" s="49">
        <v>74.900000000000006</v>
      </c>
      <c r="Q8" s="49">
        <v>3</v>
      </c>
      <c r="R8" s="49">
        <f>VLOOKUP(Q8,'Placing lookup'!$A$1:$B$39,2,FALSE)</f>
        <v>28</v>
      </c>
      <c r="S8" s="50">
        <v>20</v>
      </c>
      <c r="T8" s="50">
        <v>155.9</v>
      </c>
      <c r="U8" s="50">
        <v>3</v>
      </c>
      <c r="V8" s="50">
        <f>VLOOKUP(U8,'Placing lookup'!$A$1:$B$39,2,FALSE)</f>
        <v>28</v>
      </c>
      <c r="W8" s="51">
        <f t="shared" si="0"/>
        <v>84</v>
      </c>
      <c r="X8" s="52">
        <v>3</v>
      </c>
      <c r="Y8" s="35"/>
    </row>
    <row r="9" spans="1:25" ht="16" thickBot="1" x14ac:dyDescent="0.4">
      <c r="A9" s="14">
        <v>2</v>
      </c>
      <c r="B9" s="31" t="s">
        <v>108</v>
      </c>
      <c r="C9" s="32"/>
      <c r="D9" s="53"/>
      <c r="E9" s="54"/>
      <c r="G9" s="81" t="s">
        <v>108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35"/>
    </row>
    <row r="10" spans="1:25" x14ac:dyDescent="0.35">
      <c r="A10" s="14">
        <v>2</v>
      </c>
      <c r="B10" s="36" t="s">
        <v>33</v>
      </c>
      <c r="C10" s="37" t="s">
        <v>34</v>
      </c>
      <c r="D10" s="38" t="s">
        <v>35</v>
      </c>
      <c r="E10" s="39" t="s">
        <v>36</v>
      </c>
      <c r="F10" s="9"/>
      <c r="G10" s="41"/>
      <c r="H10" s="42"/>
      <c r="I10" s="42"/>
      <c r="J10" s="42"/>
      <c r="K10" s="42"/>
      <c r="L10" s="42" t="s">
        <v>10</v>
      </c>
      <c r="M10" s="43"/>
      <c r="N10" s="43"/>
      <c r="O10" s="43"/>
      <c r="P10" s="43"/>
      <c r="Q10" s="43" t="s">
        <v>93</v>
      </c>
      <c r="R10" s="43" t="s">
        <v>94</v>
      </c>
      <c r="S10" s="44"/>
      <c r="T10" s="44"/>
      <c r="U10" s="44"/>
      <c r="V10" s="44" t="s">
        <v>15</v>
      </c>
      <c r="W10" s="45">
        <f t="shared" ref="W10:W13" si="1">SUM(V10,R10,L10)</f>
        <v>0</v>
      </c>
      <c r="X10" s="39"/>
      <c r="Y10" s="35"/>
    </row>
    <row r="11" spans="1:25" ht="20.25" customHeight="1" x14ac:dyDescent="0.35">
      <c r="A11" s="14">
        <v>2</v>
      </c>
      <c r="B11" s="72" t="s">
        <v>109</v>
      </c>
      <c r="C11" s="73" t="s">
        <v>107</v>
      </c>
      <c r="D11" s="73" t="s">
        <v>111</v>
      </c>
      <c r="E11" s="80">
        <v>6369</v>
      </c>
      <c r="F11" s="9"/>
      <c r="G11" s="47">
        <v>2</v>
      </c>
      <c r="H11" s="48">
        <v>92.62</v>
      </c>
      <c r="I11" s="48"/>
      <c r="J11" s="48"/>
      <c r="K11" s="48">
        <v>3</v>
      </c>
      <c r="L11" s="48">
        <f>VLOOKUP(K11,'Placing lookup'!$A$1:$B$39,2,FALSE)</f>
        <v>28</v>
      </c>
      <c r="M11" s="49">
        <v>0</v>
      </c>
      <c r="N11" s="49">
        <v>43.84</v>
      </c>
      <c r="O11" s="49">
        <v>4</v>
      </c>
      <c r="P11" s="49">
        <v>57.78</v>
      </c>
      <c r="Q11" s="49">
        <v>3</v>
      </c>
      <c r="R11" s="49">
        <f>VLOOKUP(Q11,'Placing lookup'!$A$1:$B$39,2,FALSE)</f>
        <v>28</v>
      </c>
      <c r="S11" s="50">
        <v>0</v>
      </c>
      <c r="T11" s="50">
        <v>72.900000000000006</v>
      </c>
      <c r="U11" s="50">
        <v>2</v>
      </c>
      <c r="V11" s="50">
        <v>29</v>
      </c>
      <c r="W11" s="51">
        <f t="shared" si="1"/>
        <v>85</v>
      </c>
      <c r="X11" s="52">
        <v>3</v>
      </c>
      <c r="Y11" s="35"/>
    </row>
    <row r="12" spans="1:25" ht="20.25" customHeight="1" x14ac:dyDescent="0.35">
      <c r="A12" s="14">
        <v>2</v>
      </c>
      <c r="B12" s="72" t="s">
        <v>110</v>
      </c>
      <c r="C12" s="73" t="s">
        <v>114</v>
      </c>
      <c r="D12" s="73" t="s">
        <v>112</v>
      </c>
      <c r="E12" s="73">
        <v>5788</v>
      </c>
      <c r="F12" s="9"/>
      <c r="G12" s="47">
        <v>0</v>
      </c>
      <c r="H12" s="48">
        <v>84.75</v>
      </c>
      <c r="I12" s="48">
        <v>0</v>
      </c>
      <c r="J12" s="48">
        <v>58.28</v>
      </c>
      <c r="K12" s="48">
        <v>1</v>
      </c>
      <c r="L12" s="48">
        <f>VLOOKUP(K12,'Placing lookup'!$A$1:$B$39,2,FALSE)</f>
        <v>30</v>
      </c>
      <c r="M12" s="49">
        <v>0</v>
      </c>
      <c r="N12" s="49">
        <v>45.27</v>
      </c>
      <c r="O12" s="49">
        <v>0</v>
      </c>
      <c r="P12" s="49">
        <v>34.4</v>
      </c>
      <c r="Q12" s="49">
        <v>2</v>
      </c>
      <c r="R12" s="49">
        <f>VLOOKUP(Q12,'Placing lookup'!$A$1:$B$39,2,FALSE)</f>
        <v>29</v>
      </c>
      <c r="S12" s="50">
        <v>4</v>
      </c>
      <c r="T12" s="50">
        <v>77.841999999999999</v>
      </c>
      <c r="U12" s="50">
        <v>3</v>
      </c>
      <c r="V12" s="50">
        <v>28</v>
      </c>
      <c r="W12" s="51">
        <f t="shared" si="1"/>
        <v>87</v>
      </c>
      <c r="X12" s="52">
        <v>2</v>
      </c>
      <c r="Y12" s="35"/>
    </row>
    <row r="13" spans="1:25" ht="16.5" customHeight="1" thickBot="1" x14ac:dyDescent="0.4">
      <c r="A13" s="14">
        <v>2</v>
      </c>
      <c r="B13" s="72" t="s">
        <v>41</v>
      </c>
      <c r="C13" s="73" t="s">
        <v>6</v>
      </c>
      <c r="D13" s="73" t="s">
        <v>113</v>
      </c>
      <c r="E13" s="73">
        <v>5976</v>
      </c>
      <c r="F13" s="9"/>
      <c r="G13" s="47">
        <v>0</v>
      </c>
      <c r="H13" s="48">
        <v>78.19</v>
      </c>
      <c r="I13" s="48">
        <v>0</v>
      </c>
      <c r="J13" s="48">
        <v>61.81</v>
      </c>
      <c r="K13" s="48">
        <v>2</v>
      </c>
      <c r="L13" s="48">
        <f>VLOOKUP(K13,'Placing lookup'!$A$1:$B$39,2,FALSE)</f>
        <v>29</v>
      </c>
      <c r="M13" s="49">
        <v>0</v>
      </c>
      <c r="N13" s="49">
        <v>41.97</v>
      </c>
      <c r="O13" s="49">
        <v>0</v>
      </c>
      <c r="P13" s="49">
        <v>34.29</v>
      </c>
      <c r="Q13" s="49">
        <v>1</v>
      </c>
      <c r="R13" s="49">
        <f>VLOOKUP(Q13,'Placing lookup'!$A$1:$B$39,2,FALSE)</f>
        <v>30</v>
      </c>
      <c r="S13" s="50">
        <v>0</v>
      </c>
      <c r="T13" s="50">
        <v>70.713999999999999</v>
      </c>
      <c r="U13" s="50">
        <v>1</v>
      </c>
      <c r="V13" s="50">
        <v>30</v>
      </c>
      <c r="W13" s="51">
        <f t="shared" si="1"/>
        <v>89</v>
      </c>
      <c r="X13" s="52">
        <v>1</v>
      </c>
      <c r="Y13" s="35"/>
    </row>
    <row r="14" spans="1:25" ht="15.75" customHeight="1" thickBot="1" x14ac:dyDescent="0.4">
      <c r="B14" s="31" t="s">
        <v>4</v>
      </c>
      <c r="C14" s="32"/>
      <c r="D14" s="53"/>
      <c r="E14" s="54"/>
      <c r="G14" s="81" t="str">
        <f>B14</f>
        <v>Primary Qualifier 70cm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35"/>
    </row>
    <row r="15" spans="1:25" x14ac:dyDescent="0.35">
      <c r="A15" s="14">
        <v>3</v>
      </c>
      <c r="L15" s="55" t="s">
        <v>10</v>
      </c>
      <c r="Q15" s="56" t="s">
        <v>93</v>
      </c>
      <c r="R15" s="56" t="s">
        <v>94</v>
      </c>
      <c r="V15" s="57" t="s">
        <v>15</v>
      </c>
      <c r="Y15" s="35"/>
    </row>
    <row r="16" spans="1:25" x14ac:dyDescent="0.35">
      <c r="A16" s="14">
        <v>3</v>
      </c>
      <c r="B16" s="72" t="s">
        <v>115</v>
      </c>
      <c r="C16" s="73" t="s">
        <v>120</v>
      </c>
      <c r="D16" s="73" t="s">
        <v>118</v>
      </c>
      <c r="E16" s="73">
        <v>5762</v>
      </c>
      <c r="F16" s="9"/>
      <c r="G16" s="47">
        <v>0</v>
      </c>
      <c r="H16" s="48">
        <v>75.06</v>
      </c>
      <c r="I16" s="48">
        <v>0</v>
      </c>
      <c r="J16" s="48">
        <v>56.06</v>
      </c>
      <c r="K16" s="48">
        <v>1</v>
      </c>
      <c r="L16" s="48">
        <f>VLOOKUP(K16,'Placing lookup'!$A$1:$B$39,2,FALSE)</f>
        <v>30</v>
      </c>
      <c r="M16" s="49">
        <v>4</v>
      </c>
      <c r="N16" s="49">
        <v>41.19</v>
      </c>
      <c r="O16" s="49"/>
      <c r="P16" s="49"/>
      <c r="Q16" s="49">
        <v>2</v>
      </c>
      <c r="R16" s="49">
        <f>VLOOKUP(Q16,'Placing lookup'!$A$1:$B$39,2,FALSE)</f>
        <v>29</v>
      </c>
      <c r="S16" s="50">
        <v>0</v>
      </c>
      <c r="T16" s="50">
        <v>65.536000000000001</v>
      </c>
      <c r="U16" s="50">
        <v>1</v>
      </c>
      <c r="V16" s="50"/>
      <c r="W16" s="51">
        <f>SUM(V16,R16,L16)</f>
        <v>59</v>
      </c>
      <c r="X16" s="52">
        <v>1</v>
      </c>
      <c r="Y16" s="35"/>
    </row>
    <row r="17" spans="1:25" x14ac:dyDescent="0.35">
      <c r="A17" s="14">
        <v>3</v>
      </c>
      <c r="B17" s="72" t="s">
        <v>116</v>
      </c>
      <c r="C17" s="73" t="s">
        <v>44</v>
      </c>
      <c r="D17" s="73" t="s">
        <v>87</v>
      </c>
      <c r="E17" s="73">
        <v>6328</v>
      </c>
      <c r="F17" s="9"/>
      <c r="G17" s="47">
        <v>0</v>
      </c>
      <c r="H17" s="48">
        <v>70.03</v>
      </c>
      <c r="I17" s="48">
        <v>8</v>
      </c>
      <c r="J17" s="48">
        <v>48.72</v>
      </c>
      <c r="K17" s="48">
        <v>2</v>
      </c>
      <c r="L17" s="48">
        <f>VLOOKUP(K17,'Placing lookup'!$A$1:$B$39,2,FALSE)</f>
        <v>29</v>
      </c>
      <c r="M17" s="49">
        <v>0</v>
      </c>
      <c r="N17" s="49"/>
      <c r="O17" s="49">
        <v>0</v>
      </c>
      <c r="P17" s="49"/>
      <c r="Q17" s="49">
        <v>1</v>
      </c>
      <c r="R17" s="49">
        <f>VLOOKUP(Q17,'Placing lookup'!$A$1:$B$39,2,FALSE)</f>
        <v>30</v>
      </c>
      <c r="S17" s="50">
        <v>4</v>
      </c>
      <c r="T17" s="50">
        <v>57.326000000000001</v>
      </c>
      <c r="U17" s="50">
        <v>3</v>
      </c>
      <c r="V17" s="50"/>
      <c r="W17" s="51">
        <f>SUM(V17,R17,L17)</f>
        <v>59</v>
      </c>
      <c r="X17" s="52">
        <v>2</v>
      </c>
      <c r="Y17" s="35"/>
    </row>
    <row r="18" spans="1:25" ht="15.75" customHeight="1" thickBot="1" x14ac:dyDescent="0.4">
      <c r="A18" s="14">
        <v>3</v>
      </c>
      <c r="B18" s="72" t="s">
        <v>117</v>
      </c>
      <c r="C18" s="73" t="s">
        <v>121</v>
      </c>
      <c r="D18" s="73" t="s">
        <v>119</v>
      </c>
      <c r="E18" s="80">
        <v>6367</v>
      </c>
      <c r="F18" s="9"/>
      <c r="G18" s="47" t="s">
        <v>22</v>
      </c>
      <c r="H18" s="48"/>
      <c r="I18" s="48"/>
      <c r="J18" s="48"/>
      <c r="K18" s="48" t="s">
        <v>22</v>
      </c>
      <c r="L18" s="48">
        <f>VLOOKUP(K18,'Placing lookup'!$A$1:$B$39,2,FALSE)</f>
        <v>0</v>
      </c>
      <c r="M18" s="49">
        <v>4</v>
      </c>
      <c r="N18" s="49">
        <v>43.53</v>
      </c>
      <c r="O18" s="49"/>
      <c r="P18" s="49"/>
      <c r="Q18" s="49">
        <v>3</v>
      </c>
      <c r="R18" s="49">
        <f>VLOOKUP(Q18,'Placing lookup'!$A$1:$B$39,2,FALSE)</f>
        <v>28</v>
      </c>
      <c r="S18" s="50">
        <v>0</v>
      </c>
      <c r="T18" s="50">
        <v>77.403999999999996</v>
      </c>
      <c r="U18" s="50">
        <v>2</v>
      </c>
      <c r="V18" s="50"/>
      <c r="W18" s="51">
        <f>SUM(V18,R18,L18)</f>
        <v>28</v>
      </c>
      <c r="X18" s="52">
        <v>3</v>
      </c>
      <c r="Y18" s="35"/>
    </row>
    <row r="19" spans="1:25" ht="16" thickBot="1" x14ac:dyDescent="0.4">
      <c r="A19" s="14">
        <v>4</v>
      </c>
      <c r="B19" s="31" t="s">
        <v>46</v>
      </c>
      <c r="C19" s="32"/>
      <c r="D19" s="53"/>
      <c r="E19" s="54"/>
      <c r="G19" s="81" t="str">
        <f>B19</f>
        <v>Primary Qualifier 80cm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  <c r="Y19" s="35"/>
    </row>
    <row r="20" spans="1:25" x14ac:dyDescent="0.35">
      <c r="A20" s="14">
        <v>4</v>
      </c>
      <c r="B20" s="36" t="s">
        <v>33</v>
      </c>
      <c r="C20" s="37" t="s">
        <v>34</v>
      </c>
      <c r="D20" s="38" t="s">
        <v>35</v>
      </c>
      <c r="E20" s="39" t="s">
        <v>36</v>
      </c>
      <c r="F20" s="9"/>
      <c r="G20" s="41"/>
      <c r="H20" s="42"/>
      <c r="I20" s="42"/>
      <c r="J20" s="42"/>
      <c r="K20" s="42"/>
      <c r="L20" s="42" t="s">
        <v>10</v>
      </c>
      <c r="M20" s="43"/>
      <c r="N20" s="43"/>
      <c r="O20" s="43"/>
      <c r="P20" s="43"/>
      <c r="Q20" s="43" t="s">
        <v>93</v>
      </c>
      <c r="R20" s="43" t="s">
        <v>94</v>
      </c>
      <c r="S20" s="44"/>
      <c r="T20" s="44"/>
      <c r="U20" s="44"/>
      <c r="V20" s="44" t="s">
        <v>15</v>
      </c>
      <c r="W20" s="45">
        <f t="shared" ref="W20:W23" si="2">SUM(V20,R20,L20)</f>
        <v>0</v>
      </c>
      <c r="X20" s="39"/>
      <c r="Y20" s="35"/>
    </row>
    <row r="21" spans="1:25" ht="20.25" customHeight="1" x14ac:dyDescent="0.35">
      <c r="A21" s="14">
        <v>4</v>
      </c>
      <c r="B21" s="72" t="s">
        <v>110</v>
      </c>
      <c r="C21" s="73" t="s">
        <v>114</v>
      </c>
      <c r="D21" s="73" t="s">
        <v>122</v>
      </c>
      <c r="E21" s="73">
        <v>6133</v>
      </c>
      <c r="F21" s="9"/>
      <c r="G21" s="47" t="s">
        <v>22</v>
      </c>
      <c r="H21" s="48"/>
      <c r="I21" s="48"/>
      <c r="J21" s="48"/>
      <c r="K21" s="48" t="s">
        <v>22</v>
      </c>
      <c r="L21" s="48">
        <f>VLOOKUP(K21,'Placing lookup'!$A$1:$B$39,2,FALSE)</f>
        <v>0</v>
      </c>
      <c r="M21" s="49">
        <v>4</v>
      </c>
      <c r="N21" s="49"/>
      <c r="O21" s="49"/>
      <c r="P21" s="49"/>
      <c r="Q21" s="49">
        <v>2</v>
      </c>
      <c r="R21" s="49">
        <f>VLOOKUP(Q21,'Placing lookup'!$A$1:$B$39,2,FALSE)</f>
        <v>29</v>
      </c>
      <c r="S21" s="50" t="s">
        <v>22</v>
      </c>
      <c r="T21" s="50"/>
      <c r="U21" s="50"/>
      <c r="V21" s="50" t="s">
        <v>22</v>
      </c>
      <c r="W21" s="51">
        <f t="shared" si="2"/>
        <v>29</v>
      </c>
      <c r="X21" s="52">
        <v>3</v>
      </c>
      <c r="Y21" s="35"/>
    </row>
    <row r="22" spans="1:25" ht="20.25" customHeight="1" x14ac:dyDescent="0.35">
      <c r="A22" s="14">
        <v>4</v>
      </c>
      <c r="B22" s="72" t="s">
        <v>5</v>
      </c>
      <c r="C22" s="73" t="s">
        <v>6</v>
      </c>
      <c r="D22" s="73" t="s">
        <v>48</v>
      </c>
      <c r="E22" s="73">
        <v>5978</v>
      </c>
      <c r="F22" s="9"/>
      <c r="G22" s="47">
        <v>0</v>
      </c>
      <c r="H22" s="48">
        <v>70.69</v>
      </c>
      <c r="I22" s="48"/>
      <c r="J22" s="48"/>
      <c r="K22" s="48">
        <v>1</v>
      </c>
      <c r="L22" s="48">
        <f>VLOOKUP(K22,'Placing lookup'!$A$1:$B$39,2,FALSE)</f>
        <v>30</v>
      </c>
      <c r="M22" s="49" t="s">
        <v>22</v>
      </c>
      <c r="N22" s="49"/>
      <c r="O22" s="49"/>
      <c r="P22" s="49"/>
      <c r="Q22" s="49" t="s">
        <v>22</v>
      </c>
      <c r="R22" s="49">
        <f>VLOOKUP(Q22,'Placing lookup'!$A$1:$B$39,2,FALSE)</f>
        <v>0</v>
      </c>
      <c r="S22" s="50">
        <v>0</v>
      </c>
      <c r="T22" s="50">
        <v>55.87</v>
      </c>
      <c r="U22" s="50">
        <v>2</v>
      </c>
      <c r="V22" s="50">
        <f>VLOOKUP(U22,'Placing lookup'!$A$1:$B$39,2,FALSE)</f>
        <v>29</v>
      </c>
      <c r="W22" s="51">
        <f t="shared" si="2"/>
        <v>59</v>
      </c>
      <c r="X22" s="52">
        <v>2</v>
      </c>
      <c r="Y22" s="35"/>
    </row>
    <row r="23" spans="1:25" ht="16.5" customHeight="1" thickBot="1" x14ac:dyDescent="0.4">
      <c r="A23" s="14">
        <v>4</v>
      </c>
      <c r="B23" s="72" t="s">
        <v>40</v>
      </c>
      <c r="C23" s="73" t="s">
        <v>124</v>
      </c>
      <c r="D23" s="73" t="s">
        <v>123</v>
      </c>
      <c r="E23" s="73">
        <v>5245</v>
      </c>
      <c r="F23" s="9"/>
      <c r="G23" s="47">
        <v>4</v>
      </c>
      <c r="H23" s="48">
        <v>64.680000000000007</v>
      </c>
      <c r="I23" s="48"/>
      <c r="J23" s="48"/>
      <c r="K23" s="48">
        <v>2</v>
      </c>
      <c r="L23" s="48">
        <f>VLOOKUP(K23,'Placing lookup'!$A$1:$B$39,2,FALSE)</f>
        <v>29</v>
      </c>
      <c r="M23" s="49">
        <v>0</v>
      </c>
      <c r="N23" s="49"/>
      <c r="O23" s="49">
        <v>0</v>
      </c>
      <c r="P23" s="49">
        <v>33.71</v>
      </c>
      <c r="Q23" s="49">
        <v>1</v>
      </c>
      <c r="R23" s="49">
        <f>VLOOKUP(Q23,'Placing lookup'!$A$1:$B$39,2,FALSE)</f>
        <v>30</v>
      </c>
      <c r="S23" s="50">
        <v>0</v>
      </c>
      <c r="T23" s="50">
        <v>55.86</v>
      </c>
      <c r="U23" s="50">
        <v>1</v>
      </c>
      <c r="V23" s="50">
        <f>VLOOKUP(U23,'Placing lookup'!$A$1:$B$39,2,FALSE)</f>
        <v>30</v>
      </c>
      <c r="W23" s="51">
        <f t="shared" si="2"/>
        <v>89</v>
      </c>
      <c r="X23" s="52">
        <v>1</v>
      </c>
      <c r="Y23" s="35"/>
    </row>
    <row r="24" spans="1:25" ht="15.75" customHeight="1" thickBot="1" x14ac:dyDescent="0.4">
      <c r="A24" s="14">
        <v>5</v>
      </c>
      <c r="B24" s="31" t="s">
        <v>125</v>
      </c>
      <c r="C24" s="32"/>
      <c r="D24" s="53"/>
      <c r="E24" s="54"/>
      <c r="G24" s="81" t="str">
        <f>B24</f>
        <v>Primary Qualifier 90cm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35"/>
    </row>
    <row r="25" spans="1:25" x14ac:dyDescent="0.35">
      <c r="A25" s="14">
        <v>5</v>
      </c>
      <c r="B25" s="36" t="s">
        <v>33</v>
      </c>
      <c r="C25" s="37" t="s">
        <v>34</v>
      </c>
      <c r="D25" s="38" t="s">
        <v>35</v>
      </c>
      <c r="E25" s="39" t="s">
        <v>36</v>
      </c>
      <c r="F25" s="9"/>
      <c r="G25" s="41"/>
      <c r="H25" s="42"/>
      <c r="I25" s="42"/>
      <c r="J25" s="42"/>
      <c r="K25" s="42"/>
      <c r="L25" s="42" t="s">
        <v>10</v>
      </c>
      <c r="M25" s="43"/>
      <c r="N25" s="43"/>
      <c r="O25" s="43"/>
      <c r="P25" s="43"/>
      <c r="Q25" s="43" t="s">
        <v>93</v>
      </c>
      <c r="R25" s="43" t="s">
        <v>94</v>
      </c>
      <c r="S25" s="44"/>
      <c r="T25" s="44"/>
      <c r="U25" s="44"/>
      <c r="V25" s="44" t="s">
        <v>15</v>
      </c>
      <c r="W25" s="45">
        <f t="shared" ref="W25" si="3">SUM(V25,R25,L25)</f>
        <v>0</v>
      </c>
      <c r="X25" s="39"/>
      <c r="Y25" s="35"/>
    </row>
    <row r="26" spans="1:25" ht="20.25" customHeight="1" x14ac:dyDescent="0.35">
      <c r="A26" s="14">
        <v>5</v>
      </c>
      <c r="B26" s="72" t="s">
        <v>40</v>
      </c>
      <c r="C26" s="73" t="s">
        <v>124</v>
      </c>
      <c r="D26" s="73" t="s">
        <v>126</v>
      </c>
      <c r="E26" s="73">
        <v>6230</v>
      </c>
      <c r="F26" s="9"/>
      <c r="G26" s="47">
        <v>0</v>
      </c>
      <c r="H26" s="48">
        <v>68.680000000000007</v>
      </c>
      <c r="I26" s="48">
        <v>0</v>
      </c>
      <c r="J26" s="48">
        <v>51.22</v>
      </c>
      <c r="K26" s="48">
        <v>2</v>
      </c>
      <c r="L26" s="48">
        <f>VLOOKUP(K26,'Placing lookup'!$A$1:$B$39,2,FALSE)</f>
        <v>29</v>
      </c>
      <c r="M26" s="49">
        <v>0</v>
      </c>
      <c r="N26" s="49"/>
      <c r="O26" s="49">
        <v>0</v>
      </c>
      <c r="P26" s="49">
        <v>38.32</v>
      </c>
      <c r="Q26" s="49">
        <v>2</v>
      </c>
      <c r="R26" s="49">
        <f>VLOOKUP(Q26,'Placing lookup'!$A$1:$B$39,2,FALSE)</f>
        <v>29</v>
      </c>
      <c r="S26" s="50">
        <v>0</v>
      </c>
      <c r="T26" s="50">
        <v>60.293999999999997</v>
      </c>
      <c r="U26" s="50">
        <v>1</v>
      </c>
      <c r="V26" s="50">
        <f>VLOOKUP(U26,'Placing lookup'!$A$1:$B$39,2,FALSE)</f>
        <v>30</v>
      </c>
      <c r="W26" s="51">
        <f t="shared" ref="W26:W27" si="4">SUM(V26,R26,L26)</f>
        <v>88</v>
      </c>
      <c r="X26" s="52">
        <v>2</v>
      </c>
      <c r="Y26" s="35"/>
    </row>
    <row r="27" spans="1:25" ht="20.25" customHeight="1" thickBot="1" x14ac:dyDescent="0.4">
      <c r="A27" s="14">
        <v>5</v>
      </c>
      <c r="B27" s="72" t="s">
        <v>5</v>
      </c>
      <c r="C27" s="73" t="s">
        <v>6</v>
      </c>
      <c r="D27" s="73" t="s">
        <v>127</v>
      </c>
      <c r="E27" s="73">
        <v>6223</v>
      </c>
      <c r="F27" s="9"/>
      <c r="G27" s="47">
        <v>0</v>
      </c>
      <c r="H27" s="48">
        <v>70.5</v>
      </c>
      <c r="I27" s="48">
        <v>0</v>
      </c>
      <c r="J27" s="48">
        <v>48.5</v>
      </c>
      <c r="K27" s="48">
        <v>1</v>
      </c>
      <c r="L27" s="48">
        <f>VLOOKUP(K27,'Placing lookup'!$A$1:$B$39,2,FALSE)</f>
        <v>30</v>
      </c>
      <c r="M27" s="49">
        <v>0</v>
      </c>
      <c r="N27" s="49"/>
      <c r="O27" s="49">
        <v>0</v>
      </c>
      <c r="P27" s="49">
        <v>33.909999999999997</v>
      </c>
      <c r="Q27" s="49">
        <v>1</v>
      </c>
      <c r="R27" s="49">
        <f>VLOOKUP(Q27,'Placing lookup'!$A$1:$B$39,2,FALSE)</f>
        <v>30</v>
      </c>
      <c r="S27" s="50">
        <v>4</v>
      </c>
      <c r="T27" s="50">
        <v>56.189</v>
      </c>
      <c r="U27" s="50">
        <v>2</v>
      </c>
      <c r="V27" s="50">
        <f>VLOOKUP(U27,'Placing lookup'!$A$1:$B$39,2,FALSE)</f>
        <v>29</v>
      </c>
      <c r="W27" s="51">
        <f t="shared" si="4"/>
        <v>89</v>
      </c>
      <c r="X27" s="52">
        <v>1</v>
      </c>
      <c r="Y27" s="35"/>
    </row>
    <row r="28" spans="1:25" ht="16" thickBot="1" x14ac:dyDescent="0.4">
      <c r="A28" s="14">
        <v>6</v>
      </c>
      <c r="B28" s="31" t="s">
        <v>0</v>
      </c>
      <c r="C28" s="32"/>
      <c r="D28" s="53"/>
      <c r="E28" s="54"/>
      <c r="G28" s="81" t="str">
        <f>B28</f>
        <v>Secondary Qualifier 70cm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  <c r="Y28" s="35"/>
    </row>
    <row r="29" spans="1:25" x14ac:dyDescent="0.35">
      <c r="A29" s="14">
        <v>6</v>
      </c>
      <c r="B29" s="36" t="s">
        <v>33</v>
      </c>
      <c r="C29" s="37" t="s">
        <v>34</v>
      </c>
      <c r="D29" s="38" t="s">
        <v>35</v>
      </c>
      <c r="E29" s="39" t="s">
        <v>36</v>
      </c>
      <c r="F29" s="9"/>
      <c r="G29" s="41"/>
      <c r="H29" s="42"/>
      <c r="I29" s="42"/>
      <c r="J29" s="42"/>
      <c r="K29" s="42"/>
      <c r="L29" s="42" t="s">
        <v>10</v>
      </c>
      <c r="M29" s="43"/>
      <c r="N29" s="43"/>
      <c r="O29" s="43"/>
      <c r="P29" s="43"/>
      <c r="Q29" s="43" t="s">
        <v>93</v>
      </c>
      <c r="R29" s="43" t="s">
        <v>94</v>
      </c>
      <c r="S29" s="44"/>
      <c r="T29" s="44"/>
      <c r="U29" s="44" t="s">
        <v>15</v>
      </c>
      <c r="V29" s="44" t="e">
        <f>VLOOKUP(U29,'Placing lookup'!$A$1:$B$39,2,FALSE)</f>
        <v>#N/A</v>
      </c>
      <c r="W29" s="45" t="e">
        <f t="shared" ref="W29:W36" si="5">SUM(V29,R29,L29)</f>
        <v>#N/A</v>
      </c>
      <c r="X29" s="39"/>
      <c r="Y29" s="35"/>
    </row>
    <row r="30" spans="1:25" ht="20.25" customHeight="1" x14ac:dyDescent="0.35">
      <c r="A30" s="14">
        <v>6</v>
      </c>
      <c r="B30" s="72" t="s">
        <v>128</v>
      </c>
      <c r="C30" s="73" t="s">
        <v>142</v>
      </c>
      <c r="D30" s="73" t="s">
        <v>135</v>
      </c>
      <c r="E30" s="73">
        <v>6112</v>
      </c>
      <c r="F30" s="9"/>
      <c r="G30" s="47">
        <v>0</v>
      </c>
      <c r="H30" s="48">
        <v>82.22</v>
      </c>
      <c r="I30" s="48">
        <v>0</v>
      </c>
      <c r="J30" s="48"/>
      <c r="K30" s="48">
        <v>5</v>
      </c>
      <c r="L30" s="48">
        <f>VLOOKUP(K30,'Placing lookup'!$A$1:$B$39,2,FALSE)</f>
        <v>26</v>
      </c>
      <c r="M30" s="49"/>
      <c r="N30" s="49"/>
      <c r="O30" s="49"/>
      <c r="P30" s="49"/>
      <c r="Q30" s="49"/>
      <c r="R30" s="49">
        <v>0</v>
      </c>
      <c r="S30" s="50"/>
      <c r="T30" s="50"/>
      <c r="U30" s="50"/>
      <c r="V30" s="50">
        <v>0</v>
      </c>
      <c r="W30" s="51">
        <f t="shared" si="5"/>
        <v>26</v>
      </c>
      <c r="X30" s="52">
        <v>6</v>
      </c>
      <c r="Y30" s="35"/>
    </row>
    <row r="31" spans="1:25" ht="20.25" customHeight="1" x14ac:dyDescent="0.35">
      <c r="A31" s="14">
        <v>6</v>
      </c>
      <c r="B31" s="72" t="s">
        <v>129</v>
      </c>
      <c r="C31" s="73" t="s">
        <v>143</v>
      </c>
      <c r="D31" s="73" t="s">
        <v>136</v>
      </c>
      <c r="E31" s="73">
        <v>5758</v>
      </c>
      <c r="F31" s="9"/>
      <c r="G31" s="47">
        <v>0</v>
      </c>
      <c r="H31" s="48">
        <v>80.25</v>
      </c>
      <c r="I31" s="48">
        <v>4</v>
      </c>
      <c r="J31" s="48">
        <v>65.78</v>
      </c>
      <c r="K31" s="48">
        <v>4</v>
      </c>
      <c r="L31" s="48">
        <f>VLOOKUP(K31,'Placing lookup'!$A$1:$B$39,2,FALSE)</f>
        <v>27</v>
      </c>
      <c r="M31" s="49">
        <v>0</v>
      </c>
      <c r="N31" s="49">
        <v>47.94</v>
      </c>
      <c r="O31" s="49">
        <v>0</v>
      </c>
      <c r="P31" s="49">
        <v>36.74</v>
      </c>
      <c r="Q31" s="49">
        <v>2</v>
      </c>
      <c r="R31" s="49">
        <f>VLOOKUP(Q31,'Placing lookup'!$A$1:$B$39,2,FALSE)</f>
        <v>29</v>
      </c>
      <c r="S31" s="50">
        <v>1</v>
      </c>
      <c r="T31" s="50">
        <v>83.268000000000001</v>
      </c>
      <c r="U31" s="50">
        <v>4</v>
      </c>
      <c r="V31" s="50">
        <f>VLOOKUP(U31,'Placing lookup'!$A$1:$B$39,2,FALSE)</f>
        <v>27</v>
      </c>
      <c r="W31" s="51">
        <f t="shared" si="5"/>
        <v>83</v>
      </c>
      <c r="X31" s="52">
        <v>3</v>
      </c>
      <c r="Y31" s="35"/>
    </row>
    <row r="32" spans="1:25" ht="16.5" customHeight="1" x14ac:dyDescent="0.35">
      <c r="A32" s="14">
        <v>6</v>
      </c>
      <c r="B32" s="72" t="s">
        <v>130</v>
      </c>
      <c r="C32" s="73" t="s">
        <v>144</v>
      </c>
      <c r="D32" s="73" t="s">
        <v>137</v>
      </c>
      <c r="E32" s="73">
        <v>6353</v>
      </c>
      <c r="F32" s="9"/>
      <c r="G32" s="47" t="s">
        <v>22</v>
      </c>
      <c r="H32" s="48"/>
      <c r="I32" s="48"/>
      <c r="J32" s="48"/>
      <c r="K32" s="48" t="s">
        <v>22</v>
      </c>
      <c r="L32" s="48">
        <f>VLOOKUP(K32,'Placing lookup'!$A$1:$B$39,2,FALSE)</f>
        <v>0</v>
      </c>
      <c r="M32" s="49" t="s">
        <v>22</v>
      </c>
      <c r="N32" s="49"/>
      <c r="O32" s="49"/>
      <c r="P32" s="49"/>
      <c r="Q32" s="49" t="s">
        <v>22</v>
      </c>
      <c r="R32" s="49">
        <f>VLOOKUP(Q32,'Placing lookup'!$A$1:$B$39,2,FALSE)</f>
        <v>0</v>
      </c>
      <c r="S32" s="50" t="s">
        <v>22</v>
      </c>
      <c r="T32" s="50"/>
      <c r="U32" s="50" t="s">
        <v>22</v>
      </c>
      <c r="V32" s="50">
        <f>VLOOKUP(U32,'Placing lookup'!$A$1:$B$39,2,FALSE)</f>
        <v>0</v>
      </c>
      <c r="W32" s="51">
        <f t="shared" si="5"/>
        <v>0</v>
      </c>
      <c r="X32" s="52"/>
      <c r="Y32" s="35"/>
    </row>
    <row r="33" spans="1:25" x14ac:dyDescent="0.35">
      <c r="A33" s="14">
        <v>6</v>
      </c>
      <c r="B33" s="72" t="s">
        <v>131</v>
      </c>
      <c r="C33" s="73" t="s">
        <v>145</v>
      </c>
      <c r="D33" s="73" t="s">
        <v>138</v>
      </c>
      <c r="E33" s="73">
        <v>4661</v>
      </c>
      <c r="F33" s="9"/>
      <c r="G33" s="47">
        <v>0</v>
      </c>
      <c r="H33" s="48">
        <v>73.5</v>
      </c>
      <c r="I33" s="48">
        <v>0</v>
      </c>
      <c r="J33" s="48">
        <v>51.44</v>
      </c>
      <c r="K33" s="48">
        <v>1</v>
      </c>
      <c r="L33" s="48">
        <f>VLOOKUP(K33,'Placing lookup'!$A$1:$B$39,2,FALSE)</f>
        <v>30</v>
      </c>
      <c r="M33" s="49">
        <v>0</v>
      </c>
      <c r="N33" s="49">
        <v>43.75</v>
      </c>
      <c r="O33" s="49">
        <v>0</v>
      </c>
      <c r="P33" s="49">
        <v>28.8</v>
      </c>
      <c r="Q33" s="49">
        <v>1</v>
      </c>
      <c r="R33" s="49">
        <f>VLOOKUP(Q33,'Placing lookup'!$A$1:$B$39,2,FALSE)</f>
        <v>30</v>
      </c>
      <c r="S33" s="50">
        <v>0</v>
      </c>
      <c r="T33" s="50">
        <v>50.865000000000002</v>
      </c>
      <c r="U33" s="50">
        <v>1</v>
      </c>
      <c r="V33" s="50">
        <f>VLOOKUP(U33,'Placing lookup'!$A$1:$B$39,2,FALSE)</f>
        <v>30</v>
      </c>
      <c r="W33" s="51">
        <f t="shared" si="5"/>
        <v>90</v>
      </c>
      <c r="X33" s="52">
        <v>1</v>
      </c>
      <c r="Y33" s="35"/>
    </row>
    <row r="34" spans="1:25" ht="15.75" customHeight="1" x14ac:dyDescent="0.35">
      <c r="A34" s="14">
        <v>6</v>
      </c>
      <c r="B34" s="72" t="s">
        <v>132</v>
      </c>
      <c r="C34" s="73" t="s">
        <v>146</v>
      </c>
      <c r="D34" s="73" t="s">
        <v>139</v>
      </c>
      <c r="E34" s="73">
        <v>6289</v>
      </c>
      <c r="F34" s="9"/>
      <c r="G34" s="47">
        <v>0</v>
      </c>
      <c r="H34" s="48">
        <v>78.209999999999994</v>
      </c>
      <c r="I34" s="48">
        <v>0</v>
      </c>
      <c r="J34" s="48">
        <v>63.19</v>
      </c>
      <c r="K34" s="48">
        <v>3</v>
      </c>
      <c r="L34" s="48">
        <f>VLOOKUP(K34,'Placing lookup'!$A$1:$B$39,2,FALSE)</f>
        <v>28</v>
      </c>
      <c r="M34" s="49">
        <v>0</v>
      </c>
      <c r="N34" s="49">
        <v>44.69</v>
      </c>
      <c r="O34" s="49">
        <v>0</v>
      </c>
      <c r="P34" s="49">
        <v>40.21</v>
      </c>
      <c r="Q34" s="49">
        <v>3</v>
      </c>
      <c r="R34" s="49">
        <f>VLOOKUP(Q34,'Placing lookup'!$A$1:$B$39,2,FALSE)</f>
        <v>28</v>
      </c>
      <c r="S34" s="50">
        <v>0</v>
      </c>
      <c r="T34" s="50">
        <v>69.548000000000002</v>
      </c>
      <c r="U34" s="50">
        <v>2</v>
      </c>
      <c r="V34" s="50">
        <f>VLOOKUP(U34,'Placing lookup'!$A$1:$B$39,2,FALSE)</f>
        <v>29</v>
      </c>
      <c r="W34" s="51">
        <f t="shared" si="5"/>
        <v>85</v>
      </c>
      <c r="X34" s="52">
        <v>2</v>
      </c>
      <c r="Y34" s="35"/>
    </row>
    <row r="35" spans="1:25" x14ac:dyDescent="0.35">
      <c r="A35" s="14">
        <v>6</v>
      </c>
      <c r="B35" s="72" t="s">
        <v>133</v>
      </c>
      <c r="C35" s="73" t="s">
        <v>147</v>
      </c>
      <c r="D35" s="73" t="s">
        <v>140</v>
      </c>
      <c r="E35" s="73">
        <v>6095</v>
      </c>
      <c r="F35" s="9"/>
      <c r="G35" s="47">
        <v>0</v>
      </c>
      <c r="H35" s="48">
        <v>79.756</v>
      </c>
      <c r="I35" s="48">
        <v>0</v>
      </c>
      <c r="J35" s="48">
        <v>60.16</v>
      </c>
      <c r="K35" s="48">
        <v>2</v>
      </c>
      <c r="L35" s="48">
        <f>VLOOKUP(K35,'Placing lookup'!$A$1:$B$39,2,FALSE)</f>
        <v>29</v>
      </c>
      <c r="M35" s="49">
        <v>0</v>
      </c>
      <c r="N35" s="49">
        <v>4</v>
      </c>
      <c r="O35" s="49"/>
      <c r="P35" s="49">
        <v>48.88</v>
      </c>
      <c r="Q35" s="49">
        <v>4</v>
      </c>
      <c r="R35" s="49">
        <f>VLOOKUP(Q35,'Placing lookup'!$A$1:$B$39,2,FALSE)</f>
        <v>27</v>
      </c>
      <c r="S35" s="50" t="s">
        <v>22</v>
      </c>
      <c r="T35" s="50"/>
      <c r="U35" s="50" t="s">
        <v>22</v>
      </c>
      <c r="V35" s="50">
        <f>VLOOKUP(U35,'Placing lookup'!$A$1:$B$39,2,FALSE)</f>
        <v>0</v>
      </c>
      <c r="W35" s="51">
        <f t="shared" si="5"/>
        <v>56</v>
      </c>
      <c r="X35" s="52">
        <v>4</v>
      </c>
      <c r="Y35" s="35"/>
    </row>
    <row r="36" spans="1:25" ht="15" thickBot="1" x14ac:dyDescent="0.4">
      <c r="A36" s="14">
        <v>6</v>
      </c>
      <c r="B36" s="72" t="s">
        <v>134</v>
      </c>
      <c r="C36" s="73" t="s">
        <v>148</v>
      </c>
      <c r="D36" s="73" t="s">
        <v>141</v>
      </c>
      <c r="E36" s="73">
        <v>6352</v>
      </c>
      <c r="F36" s="9"/>
      <c r="G36" s="47" t="s">
        <v>22</v>
      </c>
      <c r="H36" s="48"/>
      <c r="I36" s="48"/>
      <c r="J36" s="48"/>
      <c r="K36" s="48" t="s">
        <v>22</v>
      </c>
      <c r="L36" s="48">
        <f>VLOOKUP(K36,'Placing lookup'!$A$1:$B$39,2,FALSE)</f>
        <v>0</v>
      </c>
      <c r="M36" s="49">
        <v>8</v>
      </c>
      <c r="N36" s="49">
        <v>67.191000000000003</v>
      </c>
      <c r="O36" s="49"/>
      <c r="P36" s="49"/>
      <c r="Q36" s="49">
        <v>5</v>
      </c>
      <c r="R36" s="49">
        <f>VLOOKUP(Q36,'Placing lookup'!$A$1:$B$39,2,FALSE)</f>
        <v>26</v>
      </c>
      <c r="S36" s="50">
        <v>0</v>
      </c>
      <c r="T36" s="50">
        <v>75.527000000000001</v>
      </c>
      <c r="U36" s="50">
        <v>3</v>
      </c>
      <c r="V36" s="50">
        <f>VLOOKUP(U36,'Placing lookup'!$A$1:$B$39,2,FALSE)</f>
        <v>28</v>
      </c>
      <c r="W36" s="51">
        <f t="shared" si="5"/>
        <v>54</v>
      </c>
      <c r="X36" s="52">
        <v>5</v>
      </c>
      <c r="Y36" s="35"/>
    </row>
    <row r="37" spans="1:25" ht="16" thickBot="1" x14ac:dyDescent="0.4">
      <c r="A37" s="14">
        <v>7</v>
      </c>
      <c r="B37" s="31" t="s">
        <v>51</v>
      </c>
      <c r="C37" s="32"/>
      <c r="D37" s="53"/>
      <c r="E37" s="54"/>
      <c r="G37" s="81" t="str">
        <f>B37</f>
        <v>Secondary Qualifier 80cm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35"/>
    </row>
    <row r="38" spans="1:25" x14ac:dyDescent="0.35">
      <c r="A38" s="14">
        <v>7</v>
      </c>
      <c r="B38" s="36" t="s">
        <v>33</v>
      </c>
      <c r="C38" s="37" t="s">
        <v>34</v>
      </c>
      <c r="D38" s="38" t="s">
        <v>35</v>
      </c>
      <c r="E38" s="39" t="s">
        <v>36</v>
      </c>
      <c r="F38" s="9"/>
      <c r="G38" s="41"/>
      <c r="H38" s="42"/>
      <c r="I38" s="42"/>
      <c r="J38" s="42"/>
      <c r="K38" s="42"/>
      <c r="L38" s="42" t="e">
        <f>VLOOKUP(K38,'Placing lookup'!$A$1:$B$39,2,FALSE)</f>
        <v>#N/A</v>
      </c>
      <c r="M38" s="43"/>
      <c r="N38" s="43"/>
      <c r="O38" s="43"/>
      <c r="P38" s="43"/>
      <c r="Q38" s="43"/>
      <c r="R38" s="43" t="e">
        <f>VLOOKUP(Q38,'Placing lookup'!$A$1:$B$39,2,FALSE)</f>
        <v>#N/A</v>
      </c>
      <c r="S38" s="44"/>
      <c r="T38" s="44"/>
      <c r="U38" s="44"/>
      <c r="V38" s="44" t="e">
        <f>VLOOKUP(U38,'Placing lookup'!$A$1:$B$39,2,FALSE)</f>
        <v>#N/A</v>
      </c>
      <c r="W38" s="45" t="e">
        <f t="shared" ref="W38:W49" si="6">SUM(V38,R38,L38)</f>
        <v>#N/A</v>
      </c>
      <c r="X38" s="39"/>
      <c r="Y38" s="35"/>
    </row>
    <row r="39" spans="1:25" ht="20.25" customHeight="1" x14ac:dyDescent="0.35">
      <c r="A39" s="14">
        <v>7</v>
      </c>
      <c r="B39" s="72" t="s">
        <v>149</v>
      </c>
      <c r="C39" s="73" t="s">
        <v>169</v>
      </c>
      <c r="D39" s="73" t="s">
        <v>157</v>
      </c>
      <c r="E39" s="73">
        <v>5717</v>
      </c>
      <c r="F39" s="9"/>
      <c r="G39" s="47">
        <v>0</v>
      </c>
      <c r="H39" s="48">
        <v>75.22</v>
      </c>
      <c r="I39" s="48">
        <v>4</v>
      </c>
      <c r="J39" s="48">
        <v>61.21</v>
      </c>
      <c r="K39" s="48">
        <v>2</v>
      </c>
      <c r="L39" s="48">
        <f>VLOOKUP(K39,'Placing lookup'!$A$1:$B$39,2,FALSE)</f>
        <v>29</v>
      </c>
      <c r="M39" s="49">
        <v>8</v>
      </c>
      <c r="N39" s="49"/>
      <c r="O39" s="49"/>
      <c r="P39" s="49"/>
      <c r="Q39" s="49">
        <v>10</v>
      </c>
      <c r="R39" s="49">
        <f>VLOOKUP(Q39,'Placing lookup'!$A$1:$B$39,2,FALSE)</f>
        <v>21</v>
      </c>
      <c r="S39" s="50">
        <v>4</v>
      </c>
      <c r="T39" s="50">
        <v>82.576999999999998</v>
      </c>
      <c r="U39" s="50">
        <v>11</v>
      </c>
      <c r="V39" s="50">
        <f>VLOOKUP(U39,'Placing lookup'!$A$1:$B$39,2,FALSE)</f>
        <v>20</v>
      </c>
      <c r="W39" s="51">
        <f t="shared" si="6"/>
        <v>70</v>
      </c>
      <c r="X39" s="52"/>
      <c r="Y39" s="35"/>
    </row>
    <row r="40" spans="1:25" x14ac:dyDescent="0.35">
      <c r="A40" s="14">
        <v>7</v>
      </c>
      <c r="B40" s="72" t="s">
        <v>49</v>
      </c>
      <c r="C40" s="73" t="s">
        <v>170</v>
      </c>
      <c r="D40" s="73" t="s">
        <v>158</v>
      </c>
      <c r="E40" s="73">
        <v>6009</v>
      </c>
      <c r="F40" s="9"/>
      <c r="G40" s="47">
        <v>4</v>
      </c>
      <c r="H40" s="48">
        <v>70.97</v>
      </c>
      <c r="I40" s="48"/>
      <c r="J40" s="48"/>
      <c r="K40" s="48">
        <v>8</v>
      </c>
      <c r="L40" s="48">
        <f>VLOOKUP(K40,'Placing lookup'!$A$1:$B$39,2,FALSE)</f>
        <v>23</v>
      </c>
      <c r="M40" s="49">
        <v>0</v>
      </c>
      <c r="N40" s="49"/>
      <c r="O40" s="49">
        <v>0</v>
      </c>
      <c r="P40" s="49">
        <v>34.119999999999997</v>
      </c>
      <c r="Q40" s="49">
        <v>2</v>
      </c>
      <c r="R40" s="49">
        <f>VLOOKUP(Q40,'Placing lookup'!$A$1:$B$39,2,FALSE)</f>
        <v>29</v>
      </c>
      <c r="S40" s="50">
        <v>0</v>
      </c>
      <c r="T40" s="50">
        <v>70.66</v>
      </c>
      <c r="U40" s="50">
        <v>3</v>
      </c>
      <c r="V40" s="50">
        <f>VLOOKUP(U40,'Placing lookup'!$A$1:$B$39,2,FALSE)</f>
        <v>28</v>
      </c>
      <c r="W40" s="51">
        <f t="shared" si="6"/>
        <v>80</v>
      </c>
      <c r="X40" s="52">
        <v>3</v>
      </c>
      <c r="Y40" s="35"/>
    </row>
    <row r="41" spans="1:25" ht="15.75" customHeight="1" x14ac:dyDescent="0.35">
      <c r="A41" s="14">
        <v>7</v>
      </c>
      <c r="B41" s="72" t="s">
        <v>150</v>
      </c>
      <c r="C41" s="73" t="s">
        <v>171</v>
      </c>
      <c r="D41" s="73" t="s">
        <v>159</v>
      </c>
      <c r="E41" s="80">
        <v>5771</v>
      </c>
      <c r="F41" s="9"/>
      <c r="G41" s="47" t="s">
        <v>220</v>
      </c>
      <c r="H41" s="48"/>
      <c r="I41" s="48"/>
      <c r="J41" s="48"/>
      <c r="K41" s="47" t="s">
        <v>220</v>
      </c>
      <c r="L41" s="48">
        <v>0</v>
      </c>
      <c r="M41" s="49">
        <v>0</v>
      </c>
      <c r="N41" s="49"/>
      <c r="O41" s="49">
        <v>8</v>
      </c>
      <c r="P41" s="49">
        <v>54.63</v>
      </c>
      <c r="Q41" s="49">
        <v>8</v>
      </c>
      <c r="R41" s="49">
        <f>VLOOKUP(Q41,'Placing lookup'!$A$1:$B$39,2,FALSE)</f>
        <v>23</v>
      </c>
      <c r="S41" s="47" t="s">
        <v>220</v>
      </c>
      <c r="T41" s="50"/>
      <c r="U41" s="50"/>
      <c r="V41" s="47" t="s">
        <v>220</v>
      </c>
      <c r="W41" s="51">
        <f t="shared" si="6"/>
        <v>23</v>
      </c>
      <c r="X41" s="52"/>
      <c r="Y41" s="35"/>
    </row>
    <row r="42" spans="1:25" x14ac:dyDescent="0.35">
      <c r="A42" s="14">
        <v>7</v>
      </c>
      <c r="B42" s="72" t="s">
        <v>151</v>
      </c>
      <c r="C42" s="73" t="s">
        <v>172</v>
      </c>
      <c r="D42" s="73" t="s">
        <v>160</v>
      </c>
      <c r="E42" s="73">
        <v>6118</v>
      </c>
      <c r="F42" s="9"/>
      <c r="G42" s="47" t="s">
        <v>220</v>
      </c>
      <c r="H42" s="48"/>
      <c r="I42" s="48"/>
      <c r="J42" s="48"/>
      <c r="K42" s="47" t="s">
        <v>220</v>
      </c>
      <c r="L42" s="48">
        <v>0</v>
      </c>
      <c r="M42" s="49">
        <v>4</v>
      </c>
      <c r="N42" s="49"/>
      <c r="O42" s="49"/>
      <c r="P42" s="49"/>
      <c r="Q42" s="49">
        <f>9</f>
        <v>9</v>
      </c>
      <c r="R42" s="49">
        <f>VLOOKUP(Q42,'Placing lookup'!$A$1:$B$39,2,FALSE)</f>
        <v>22</v>
      </c>
      <c r="S42" s="50" t="s">
        <v>22</v>
      </c>
      <c r="T42" s="50"/>
      <c r="U42" s="50" t="s">
        <v>22</v>
      </c>
      <c r="V42" s="50">
        <f>VLOOKUP(U42,'Placing lookup'!$A$1:$B$39,2,FALSE)</f>
        <v>0</v>
      </c>
      <c r="W42" s="51">
        <f t="shared" si="6"/>
        <v>22</v>
      </c>
      <c r="X42" s="52"/>
      <c r="Y42" s="35"/>
    </row>
    <row r="43" spans="1:25" x14ac:dyDescent="0.35">
      <c r="A43" s="14">
        <v>7</v>
      </c>
      <c r="B43" s="72" t="s">
        <v>54</v>
      </c>
      <c r="C43" s="73" t="s">
        <v>173</v>
      </c>
      <c r="D43" s="75" t="s">
        <v>161</v>
      </c>
      <c r="E43" s="75">
        <v>5828</v>
      </c>
      <c r="F43" s="9"/>
      <c r="G43" s="47">
        <v>4</v>
      </c>
      <c r="H43" s="48">
        <v>75.69</v>
      </c>
      <c r="I43" s="48"/>
      <c r="J43" s="48"/>
      <c r="K43" s="48">
        <v>9</v>
      </c>
      <c r="L43" s="48">
        <f>VLOOKUP(K43,'Placing lookup'!$A$1:$B$39,2,FALSE)</f>
        <v>22</v>
      </c>
      <c r="M43" s="49">
        <v>0</v>
      </c>
      <c r="N43" s="49"/>
      <c r="O43" s="49">
        <v>0</v>
      </c>
      <c r="P43" s="49">
        <v>39.08</v>
      </c>
      <c r="Q43" s="49">
        <v>4</v>
      </c>
      <c r="R43" s="49">
        <f>VLOOKUP(Q43,'Placing lookup'!$A$1:$B$39,2,FALSE)</f>
        <v>27</v>
      </c>
      <c r="S43" s="50">
        <v>4</v>
      </c>
      <c r="T43" s="50">
        <v>68.007000000000005</v>
      </c>
      <c r="U43" s="50">
        <v>6</v>
      </c>
      <c r="V43" s="50">
        <f>VLOOKUP(U43,'Placing lookup'!$A$1:$B$39,2,FALSE)</f>
        <v>25</v>
      </c>
      <c r="W43" s="51">
        <f t="shared" si="6"/>
        <v>74</v>
      </c>
      <c r="X43" s="52"/>
      <c r="Y43" s="35"/>
    </row>
    <row r="44" spans="1:25" x14ac:dyDescent="0.35">
      <c r="A44" s="14">
        <v>7</v>
      </c>
      <c r="B44" s="72" t="s">
        <v>52</v>
      </c>
      <c r="C44" s="73" t="s">
        <v>50</v>
      </c>
      <c r="D44" s="73" t="s">
        <v>62</v>
      </c>
      <c r="E44" s="73">
        <v>5552</v>
      </c>
      <c r="F44" s="9"/>
      <c r="G44" s="47">
        <v>0</v>
      </c>
      <c r="H44" s="48">
        <v>75.13</v>
      </c>
      <c r="I44" s="48">
        <v>8</v>
      </c>
      <c r="J44" s="48">
        <v>71.16</v>
      </c>
      <c r="K44" s="48">
        <v>5</v>
      </c>
      <c r="L44" s="48">
        <f>VLOOKUP(K44,'Placing lookup'!$A$1:$B$39,2,FALSE)</f>
        <v>26</v>
      </c>
      <c r="M44" s="49">
        <v>4</v>
      </c>
      <c r="N44" s="49"/>
      <c r="O44" s="49"/>
      <c r="P44" s="49"/>
      <c r="Q44" s="49">
        <f>9</f>
        <v>9</v>
      </c>
      <c r="R44" s="49">
        <f>VLOOKUP(Q44,'Placing lookup'!$A$1:$B$39,2,FALSE)</f>
        <v>22</v>
      </c>
      <c r="S44" s="50">
        <v>0</v>
      </c>
      <c r="T44" s="50">
        <v>76.652000000000001</v>
      </c>
      <c r="U44" s="50">
        <v>5</v>
      </c>
      <c r="V44" s="50">
        <f>VLOOKUP(U44,'Placing lookup'!$A$1:$B$39,2,FALSE)</f>
        <v>26</v>
      </c>
      <c r="W44" s="51">
        <f t="shared" si="6"/>
        <v>74</v>
      </c>
      <c r="X44" s="52"/>
      <c r="Y44" s="35"/>
    </row>
    <row r="45" spans="1:25" x14ac:dyDescent="0.35">
      <c r="A45" s="14">
        <v>7</v>
      </c>
      <c r="B45" s="72" t="s">
        <v>152</v>
      </c>
      <c r="C45" s="73" t="s">
        <v>174</v>
      </c>
      <c r="D45" s="73" t="s">
        <v>162</v>
      </c>
      <c r="E45" s="73">
        <v>6100</v>
      </c>
      <c r="F45" s="9"/>
      <c r="G45" s="47">
        <v>0</v>
      </c>
      <c r="H45" s="48">
        <v>69.81</v>
      </c>
      <c r="I45" s="48" t="s">
        <v>22</v>
      </c>
      <c r="J45" s="48"/>
      <c r="K45" s="48">
        <v>6</v>
      </c>
      <c r="L45" s="48">
        <f>VLOOKUP(K45,'Placing lookup'!$A$1:$B$39,2,FALSE)</f>
        <v>25</v>
      </c>
      <c r="M45" s="49">
        <v>0</v>
      </c>
      <c r="N45" s="49"/>
      <c r="O45" s="49">
        <v>4</v>
      </c>
      <c r="P45" s="49">
        <v>37.619999999999997</v>
      </c>
      <c r="Q45" s="49">
        <v>5</v>
      </c>
      <c r="R45" s="49">
        <f>VLOOKUP(Q45,'Placing lookup'!$A$1:$B$39,2,FALSE)</f>
        <v>26</v>
      </c>
      <c r="S45" s="50">
        <v>0</v>
      </c>
      <c r="T45" s="50">
        <v>64.691999999999993</v>
      </c>
      <c r="U45" s="50">
        <v>1</v>
      </c>
      <c r="V45" s="50">
        <f>VLOOKUP(U45,'Placing lookup'!$A$1:$B$39,2,FALSE)</f>
        <v>30</v>
      </c>
      <c r="W45" s="51">
        <f t="shared" si="6"/>
        <v>81</v>
      </c>
      <c r="X45" s="52">
        <v>2</v>
      </c>
      <c r="Y45" s="35"/>
    </row>
    <row r="46" spans="1:25" x14ac:dyDescent="0.35">
      <c r="A46" s="14">
        <v>7</v>
      </c>
      <c r="B46" s="72" t="s">
        <v>69</v>
      </c>
      <c r="C46" s="73" t="s">
        <v>73</v>
      </c>
      <c r="D46" s="73" t="s">
        <v>163</v>
      </c>
      <c r="E46" s="73">
        <v>5953</v>
      </c>
      <c r="F46" s="9"/>
      <c r="G46" s="47">
        <v>4</v>
      </c>
      <c r="H46" s="48">
        <v>68.430000000000007</v>
      </c>
      <c r="I46" s="48"/>
      <c r="J46" s="48"/>
      <c r="K46" s="48">
        <v>7</v>
      </c>
      <c r="L46" s="48">
        <f>VLOOKUP(K46,'Placing lookup'!$A$1:$B$39,2,FALSE)</f>
        <v>24</v>
      </c>
      <c r="M46" s="49">
        <v>0</v>
      </c>
      <c r="N46" s="49"/>
      <c r="O46" s="49">
        <v>0</v>
      </c>
      <c r="P46" s="49">
        <v>33.32</v>
      </c>
      <c r="Q46" s="49">
        <v>1</v>
      </c>
      <c r="R46" s="49">
        <f>VLOOKUP(Q46,'Placing lookup'!$A$1:$B$39,2,FALSE)</f>
        <v>30</v>
      </c>
      <c r="S46" s="50">
        <v>4</v>
      </c>
      <c r="T46" s="50">
        <v>74.183000000000007</v>
      </c>
      <c r="U46" s="50">
        <v>9</v>
      </c>
      <c r="V46" s="50">
        <f>VLOOKUP(U46,'Placing lookup'!$A$1:$B$39,2,FALSE)</f>
        <v>22</v>
      </c>
      <c r="W46" s="51">
        <f t="shared" si="6"/>
        <v>76</v>
      </c>
      <c r="X46" s="52">
        <v>4</v>
      </c>
      <c r="Y46" s="35"/>
    </row>
    <row r="47" spans="1:25" ht="15.75" customHeight="1" x14ac:dyDescent="0.35">
      <c r="A47" s="14">
        <v>7</v>
      </c>
      <c r="B47" s="72" t="s">
        <v>153</v>
      </c>
      <c r="C47" s="73" t="s">
        <v>175</v>
      </c>
      <c r="D47" s="73" t="s">
        <v>164</v>
      </c>
      <c r="E47" s="73">
        <v>6236</v>
      </c>
      <c r="F47" s="9"/>
      <c r="G47" s="47">
        <v>0</v>
      </c>
      <c r="H47" s="48">
        <v>76.44</v>
      </c>
      <c r="I47" s="48">
        <v>8</v>
      </c>
      <c r="J47" s="48">
        <v>64.62</v>
      </c>
      <c r="K47" s="48">
        <v>4</v>
      </c>
      <c r="L47" s="48">
        <f>VLOOKUP(K47,'Placing lookup'!$A$1:$B$39,2,FALSE)</f>
        <v>27</v>
      </c>
      <c r="M47" s="49">
        <v>0</v>
      </c>
      <c r="N47" s="49"/>
      <c r="O47" s="49" t="s">
        <v>22</v>
      </c>
      <c r="P47" s="49"/>
      <c r="Q47" s="49" t="s">
        <v>22</v>
      </c>
      <c r="R47" s="49">
        <f>VLOOKUP(Q47,'Placing lookup'!$A$1:$B$39,2,FALSE)</f>
        <v>0</v>
      </c>
      <c r="S47" s="50">
        <v>0</v>
      </c>
      <c r="T47" s="50">
        <v>75.94</v>
      </c>
      <c r="U47" s="50">
        <v>4</v>
      </c>
      <c r="V47" s="50">
        <f>VLOOKUP(U47,'Placing lookup'!$A$1:$B$39,2,FALSE)</f>
        <v>27</v>
      </c>
      <c r="W47" s="51">
        <f t="shared" si="6"/>
        <v>54</v>
      </c>
      <c r="X47" s="52"/>
      <c r="Y47" s="35"/>
    </row>
    <row r="48" spans="1:25" x14ac:dyDescent="0.35">
      <c r="A48" s="14">
        <v>7</v>
      </c>
      <c r="B48" s="72" t="s">
        <v>154</v>
      </c>
      <c r="C48" s="73" t="s">
        <v>72</v>
      </c>
      <c r="D48" s="73" t="s">
        <v>165</v>
      </c>
      <c r="E48" s="73">
        <v>6148</v>
      </c>
      <c r="F48" s="9"/>
      <c r="G48" s="47">
        <v>8</v>
      </c>
      <c r="H48" s="48">
        <v>71.09</v>
      </c>
      <c r="I48" s="48"/>
      <c r="J48" s="48"/>
      <c r="K48" s="48">
        <v>11</v>
      </c>
      <c r="L48" s="48">
        <f>VLOOKUP(K48,'Placing lookup'!$A$1:$B$39,2,FALSE)</f>
        <v>20</v>
      </c>
      <c r="M48" s="49" t="s">
        <v>22</v>
      </c>
      <c r="N48" s="49"/>
      <c r="O48" s="49"/>
      <c r="P48" s="49"/>
      <c r="Q48" s="49" t="s">
        <v>22</v>
      </c>
      <c r="R48" s="49">
        <f>VLOOKUP(Q48,'Placing lookup'!$A$1:$B$39,2,FALSE)</f>
        <v>0</v>
      </c>
      <c r="S48" s="50">
        <v>4</v>
      </c>
      <c r="T48" s="50">
        <v>76.212999999999994</v>
      </c>
      <c r="U48" s="50">
        <v>10</v>
      </c>
      <c r="V48" s="50">
        <f>VLOOKUP(U48,'Placing lookup'!$A$1:$B$39,2,FALSE)</f>
        <v>21</v>
      </c>
      <c r="W48" s="51">
        <f t="shared" si="6"/>
        <v>41</v>
      </c>
      <c r="X48" s="52"/>
      <c r="Y48" s="35"/>
    </row>
    <row r="49" spans="1:25" x14ac:dyDescent="0.35">
      <c r="A49" s="14">
        <v>7</v>
      </c>
      <c r="B49" s="72" t="s">
        <v>155</v>
      </c>
      <c r="C49" s="73" t="s">
        <v>176</v>
      </c>
      <c r="D49" s="73" t="s">
        <v>166</v>
      </c>
      <c r="E49" s="73"/>
      <c r="F49" s="9"/>
      <c r="G49" s="47">
        <v>4</v>
      </c>
      <c r="H49" s="48">
        <v>5.72</v>
      </c>
      <c r="I49" s="48"/>
      <c r="J49" s="48"/>
      <c r="K49" s="48">
        <v>10</v>
      </c>
      <c r="L49" s="48">
        <f>VLOOKUP(K49,'Placing lookup'!$A$1:$B$39,2,FALSE)</f>
        <v>21</v>
      </c>
      <c r="M49" s="49">
        <v>0</v>
      </c>
      <c r="N49" s="49"/>
      <c r="O49" s="49">
        <v>4</v>
      </c>
      <c r="P49" s="49">
        <v>50.46</v>
      </c>
      <c r="Q49" s="49">
        <v>6</v>
      </c>
      <c r="R49" s="49">
        <f>VLOOKUP(Q49,'Placing lookup'!$A$1:$B$39,2,FALSE)</f>
        <v>25</v>
      </c>
      <c r="S49" s="50">
        <v>0</v>
      </c>
      <c r="T49" s="50">
        <v>69.902000000000001</v>
      </c>
      <c r="U49" s="50">
        <v>2</v>
      </c>
      <c r="V49" s="50">
        <f>VLOOKUP(U49,'Placing lookup'!$A$1:$B$39,2,FALSE)</f>
        <v>29</v>
      </c>
      <c r="W49" s="51">
        <f t="shared" si="6"/>
        <v>75</v>
      </c>
      <c r="X49" s="52">
        <v>6</v>
      </c>
      <c r="Y49" s="35"/>
    </row>
    <row r="50" spans="1:25" x14ac:dyDescent="0.35">
      <c r="A50" s="14">
        <v>7</v>
      </c>
      <c r="B50" s="72" t="s">
        <v>45</v>
      </c>
      <c r="C50" s="73" t="s">
        <v>47</v>
      </c>
      <c r="D50" s="73" t="s">
        <v>167</v>
      </c>
      <c r="E50" s="73">
        <v>5813</v>
      </c>
      <c r="F50" s="9"/>
      <c r="G50" s="47">
        <v>0</v>
      </c>
      <c r="H50" s="48">
        <v>68.53</v>
      </c>
      <c r="I50" s="48">
        <v>8</v>
      </c>
      <c r="J50" s="48">
        <v>66.72</v>
      </c>
      <c r="K50" s="48">
        <v>3</v>
      </c>
      <c r="L50" s="48">
        <f>VLOOKUP(K50,'Placing lookup'!$A$1:$B$39,2,FALSE)</f>
        <v>28</v>
      </c>
      <c r="M50" s="49">
        <v>0</v>
      </c>
      <c r="N50" s="49"/>
      <c r="O50" s="49">
        <v>4</v>
      </c>
      <c r="P50" s="49">
        <v>53.09</v>
      </c>
      <c r="Q50" s="49">
        <v>7</v>
      </c>
      <c r="R50" s="49">
        <f>VLOOKUP(Q50,'Placing lookup'!$A$1:$B$39,2,FALSE)</f>
        <v>24</v>
      </c>
      <c r="S50" s="50">
        <v>4</v>
      </c>
      <c r="T50" s="50">
        <v>72.965999999999994</v>
      </c>
      <c r="U50" s="50">
        <v>8</v>
      </c>
      <c r="V50" s="50">
        <f>VLOOKUP(U50,'Placing lookup'!$A$1:$B$39,2,FALSE)</f>
        <v>23</v>
      </c>
      <c r="W50" s="51">
        <f t="shared" ref="W50" si="7">SUM(V50,R50,L50)</f>
        <v>75</v>
      </c>
      <c r="X50" s="52">
        <v>5</v>
      </c>
      <c r="Y50" s="35"/>
    </row>
    <row r="51" spans="1:25" ht="20.25" customHeight="1" thickBot="1" x14ac:dyDescent="0.4">
      <c r="A51" s="14">
        <v>7</v>
      </c>
      <c r="B51" s="74" t="s">
        <v>156</v>
      </c>
      <c r="C51" s="76" t="s">
        <v>177</v>
      </c>
      <c r="D51" s="76" t="s">
        <v>168</v>
      </c>
      <c r="E51" s="77">
        <v>3310</v>
      </c>
      <c r="F51" s="9"/>
      <c r="G51" s="47">
        <v>0</v>
      </c>
      <c r="H51" s="48">
        <v>75.47</v>
      </c>
      <c r="I51" s="48">
        <v>4</v>
      </c>
      <c r="J51" s="48">
        <v>57.66</v>
      </c>
      <c r="K51" s="48">
        <v>1</v>
      </c>
      <c r="L51" s="48">
        <f>VLOOKUP(K51,'Placing lookup'!$A$1:$B$39,2,FALSE)</f>
        <v>30</v>
      </c>
      <c r="M51" s="49">
        <v>0</v>
      </c>
      <c r="N51" s="49"/>
      <c r="O51" s="49">
        <v>0</v>
      </c>
      <c r="P51" s="49">
        <v>35.68</v>
      </c>
      <c r="Q51" s="49">
        <v>3</v>
      </c>
      <c r="R51" s="49">
        <f>VLOOKUP(Q51,'Placing lookup'!$A$1:$B$39,2,FALSE)</f>
        <v>28</v>
      </c>
      <c r="S51" s="50">
        <v>4</v>
      </c>
      <c r="T51" s="50">
        <v>71.394000000000005</v>
      </c>
      <c r="U51" s="50">
        <v>7</v>
      </c>
      <c r="V51" s="50">
        <f>VLOOKUP(U51,'Placing lookup'!$A$1:$B$39,2,FALSE)</f>
        <v>24</v>
      </c>
      <c r="W51" s="51">
        <f t="shared" ref="W51:W76" si="8">SUM(V51,R51,L51)</f>
        <v>82</v>
      </c>
      <c r="X51" s="52">
        <v>1</v>
      </c>
      <c r="Y51" s="35"/>
    </row>
    <row r="52" spans="1:25" ht="19.5" customHeight="1" thickBot="1" x14ac:dyDescent="0.4">
      <c r="A52" s="14">
        <v>9</v>
      </c>
      <c r="B52" s="31" t="s">
        <v>1</v>
      </c>
      <c r="C52" s="32"/>
      <c r="D52" s="53"/>
      <c r="E52" s="54"/>
      <c r="G52" s="81" t="str">
        <f>B52</f>
        <v>Secondary Qualifier 90cm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3"/>
      <c r="Y52" s="35"/>
    </row>
    <row r="53" spans="1:25" x14ac:dyDescent="0.35">
      <c r="A53" s="14">
        <v>9</v>
      </c>
      <c r="B53" s="36" t="s">
        <v>33</v>
      </c>
      <c r="C53" s="37" t="s">
        <v>34</v>
      </c>
      <c r="D53" s="38" t="s">
        <v>35</v>
      </c>
      <c r="E53" s="39" t="s">
        <v>36</v>
      </c>
      <c r="F53" s="9"/>
      <c r="G53" s="41"/>
      <c r="H53" s="42"/>
      <c r="I53" s="42"/>
      <c r="J53" s="42"/>
      <c r="K53" s="42"/>
      <c r="L53" s="42" t="e">
        <f>VLOOKUP(K53,'Placing lookup'!$A$1:$B$39,2,FALSE)</f>
        <v>#N/A</v>
      </c>
      <c r="M53" s="43"/>
      <c r="N53" s="43"/>
      <c r="O53" s="43"/>
      <c r="P53" s="43"/>
      <c r="Q53" s="43"/>
      <c r="R53" s="43" t="e">
        <f>VLOOKUP(Q53,'Placing lookup'!$A$1:$B$39,2,FALSE)</f>
        <v>#N/A</v>
      </c>
      <c r="S53" s="44"/>
      <c r="T53" s="44"/>
      <c r="U53" s="44"/>
      <c r="V53" s="44" t="e">
        <f>VLOOKUP(U53,'Placing lookup'!$A$1:$B$39,2,FALSE)</f>
        <v>#N/A</v>
      </c>
      <c r="W53" s="45" t="e">
        <f t="shared" ref="W53:W63" si="9">SUM(V53,R53,L53)</f>
        <v>#N/A</v>
      </c>
      <c r="X53" s="39"/>
      <c r="Y53" s="35"/>
    </row>
    <row r="54" spans="1:25" x14ac:dyDescent="0.35">
      <c r="A54" s="14">
        <v>9</v>
      </c>
      <c r="B54" s="72" t="s">
        <v>178</v>
      </c>
      <c r="C54" s="73" t="s">
        <v>194</v>
      </c>
      <c r="D54" s="73" t="s">
        <v>185</v>
      </c>
      <c r="E54" s="73">
        <v>6196</v>
      </c>
      <c r="F54" s="9"/>
      <c r="G54" s="47">
        <v>4</v>
      </c>
      <c r="H54" s="48">
        <v>77.78</v>
      </c>
      <c r="I54" s="48"/>
      <c r="J54" s="48"/>
      <c r="K54" s="48">
        <v>3</v>
      </c>
      <c r="L54" s="48">
        <f>VLOOKUP(K54,'Placing lookup'!$A$1:$B$39,2,FALSE)</f>
        <v>28</v>
      </c>
      <c r="M54" s="49">
        <v>8</v>
      </c>
      <c r="N54" s="49"/>
      <c r="O54" s="49"/>
      <c r="P54" s="49"/>
      <c r="Q54" s="49">
        <v>6</v>
      </c>
      <c r="R54" s="49">
        <f>VLOOKUP(Q54,'Placing lookup'!$A$1:$B$39,2,FALSE)</f>
        <v>25</v>
      </c>
      <c r="S54" s="50">
        <v>8</v>
      </c>
      <c r="T54" s="50">
        <v>63.41</v>
      </c>
      <c r="U54" s="50">
        <v>8</v>
      </c>
      <c r="V54" s="50">
        <f>VLOOKUP(U54,'Placing lookup'!$A$1:$B$39,2,FALSE)</f>
        <v>23</v>
      </c>
      <c r="W54" s="51">
        <f t="shared" ref="W54:W58" si="10">SUM(V54,R54,L54)</f>
        <v>76</v>
      </c>
      <c r="X54" s="52">
        <v>5</v>
      </c>
      <c r="Y54" s="35"/>
    </row>
    <row r="55" spans="1:25" x14ac:dyDescent="0.35">
      <c r="A55" s="14">
        <v>9</v>
      </c>
      <c r="B55" s="72" t="s">
        <v>179</v>
      </c>
      <c r="C55" s="73" t="s">
        <v>195</v>
      </c>
      <c r="D55" s="73" t="s">
        <v>186</v>
      </c>
      <c r="E55" s="73">
        <v>6099</v>
      </c>
      <c r="F55" s="9"/>
      <c r="G55" s="47">
        <v>8</v>
      </c>
      <c r="H55" s="48">
        <v>62.25</v>
      </c>
      <c r="I55" s="48"/>
      <c r="J55" s="48"/>
      <c r="K55" s="48">
        <v>6</v>
      </c>
      <c r="L55" s="48">
        <f>VLOOKUP(K55,'Placing lookup'!$A$1:$B$39,2,FALSE)</f>
        <v>25</v>
      </c>
      <c r="M55" s="49">
        <v>20</v>
      </c>
      <c r="N55" s="49"/>
      <c r="O55" s="49"/>
      <c r="P55" s="49"/>
      <c r="Q55" s="49">
        <v>7</v>
      </c>
      <c r="R55" s="49">
        <f>VLOOKUP(Q55,'Placing lookup'!$A$1:$B$39,2,FALSE)</f>
        <v>24</v>
      </c>
      <c r="S55" s="50"/>
      <c r="T55" s="50">
        <v>61.16</v>
      </c>
      <c r="U55" s="50">
        <v>5</v>
      </c>
      <c r="V55" s="50">
        <f>VLOOKUP(U55,'Placing lookup'!$A$1:$B$39,2,FALSE)</f>
        <v>26</v>
      </c>
      <c r="W55" s="51">
        <f t="shared" si="10"/>
        <v>75</v>
      </c>
      <c r="X55" s="52">
        <v>6</v>
      </c>
      <c r="Y55" s="35"/>
    </row>
    <row r="56" spans="1:25" x14ac:dyDescent="0.35">
      <c r="A56" s="14">
        <v>9</v>
      </c>
      <c r="B56" s="72" t="s">
        <v>129</v>
      </c>
      <c r="C56" s="73" t="s">
        <v>143</v>
      </c>
      <c r="D56" s="73" t="s">
        <v>187</v>
      </c>
      <c r="E56" s="73">
        <v>5759</v>
      </c>
      <c r="F56" s="9"/>
      <c r="G56" s="47">
        <v>0</v>
      </c>
      <c r="H56" s="48">
        <v>71.41</v>
      </c>
      <c r="I56" s="48"/>
      <c r="J56" s="48"/>
      <c r="K56" s="48">
        <v>1</v>
      </c>
      <c r="L56" s="48">
        <f>VLOOKUP(K56,'Placing lookup'!$A$1:$B$39,2,FALSE)</f>
        <v>30</v>
      </c>
      <c r="M56" s="49">
        <v>0</v>
      </c>
      <c r="N56" s="49"/>
      <c r="O56" s="49">
        <v>0</v>
      </c>
      <c r="P56" s="49">
        <v>35.1</v>
      </c>
      <c r="Q56" s="49">
        <v>1</v>
      </c>
      <c r="R56" s="49">
        <f>VLOOKUP(Q56,'Placing lookup'!$A$1:$B$39,2,FALSE)</f>
        <v>30</v>
      </c>
      <c r="S56" s="50"/>
      <c r="T56" s="50">
        <v>55.52</v>
      </c>
      <c r="U56" s="50">
        <v>1</v>
      </c>
      <c r="V56" s="50">
        <f>VLOOKUP(U56,'Placing lookup'!$A$1:$B$39,2,FALSE)</f>
        <v>30</v>
      </c>
      <c r="W56" s="51">
        <f t="shared" si="10"/>
        <v>90</v>
      </c>
      <c r="X56" s="52">
        <v>1</v>
      </c>
      <c r="Y56" s="35"/>
    </row>
    <row r="57" spans="1:25" x14ac:dyDescent="0.35">
      <c r="A57" s="14">
        <v>9</v>
      </c>
      <c r="B57" s="72" t="s">
        <v>54</v>
      </c>
      <c r="C57" s="73" t="s">
        <v>173</v>
      </c>
      <c r="D57" s="75" t="s">
        <v>188</v>
      </c>
      <c r="E57" s="75">
        <v>5147</v>
      </c>
      <c r="F57" s="9"/>
      <c r="G57" s="47" t="s">
        <v>221</v>
      </c>
      <c r="H57" s="48"/>
      <c r="I57" s="48"/>
      <c r="J57" s="48"/>
      <c r="K57" s="48" t="s">
        <v>221</v>
      </c>
      <c r="L57" s="48">
        <v>0</v>
      </c>
      <c r="M57" s="49" t="s">
        <v>22</v>
      </c>
      <c r="N57" s="49"/>
      <c r="O57" s="49"/>
      <c r="P57" s="49"/>
      <c r="Q57" s="49" t="s">
        <v>22</v>
      </c>
      <c r="R57" s="49">
        <f>VLOOKUP(Q57,'Placing lookup'!$A$1:$B$39,2,FALSE)</f>
        <v>0</v>
      </c>
      <c r="S57" s="50" t="s">
        <v>22</v>
      </c>
      <c r="T57" s="50" t="s">
        <v>219</v>
      </c>
      <c r="U57" s="50"/>
      <c r="V57" s="50" t="s">
        <v>22</v>
      </c>
      <c r="W57" s="51">
        <f t="shared" si="10"/>
        <v>0</v>
      </c>
      <c r="X57" s="52"/>
      <c r="Y57" s="35"/>
    </row>
    <row r="58" spans="1:25" x14ac:dyDescent="0.35">
      <c r="A58" s="14">
        <v>9</v>
      </c>
      <c r="B58" s="72" t="s">
        <v>180</v>
      </c>
      <c r="C58" s="73" t="s">
        <v>61</v>
      </c>
      <c r="D58" s="73" t="s">
        <v>189</v>
      </c>
      <c r="E58" s="73">
        <v>5726</v>
      </c>
      <c r="F58" s="9"/>
      <c r="G58" s="47">
        <v>4</v>
      </c>
      <c r="H58" s="48">
        <v>84.97</v>
      </c>
      <c r="I58" s="48"/>
      <c r="J58" s="48"/>
      <c r="K58" s="48">
        <v>5</v>
      </c>
      <c r="L58" s="48">
        <f>VLOOKUP(K58,'Placing lookup'!$A$1:$B$39,2,FALSE)</f>
        <v>26</v>
      </c>
      <c r="M58" s="49">
        <v>0</v>
      </c>
      <c r="N58" s="49"/>
      <c r="O58" s="49">
        <v>0</v>
      </c>
      <c r="P58" s="49">
        <v>41.02</v>
      </c>
      <c r="Q58" s="49">
        <v>2</v>
      </c>
      <c r="R58" s="49">
        <f>VLOOKUP(Q58,'Placing lookup'!$A$1:$B$39,2,FALSE)</f>
        <v>29</v>
      </c>
      <c r="S58" s="50"/>
      <c r="T58" s="50">
        <v>78.08</v>
      </c>
      <c r="U58" s="50">
        <v>3</v>
      </c>
      <c r="V58" s="50">
        <f>VLOOKUP(U58,'Placing lookup'!$A$1:$B$39,2,FALSE)</f>
        <v>28</v>
      </c>
      <c r="W58" s="51">
        <f t="shared" si="10"/>
        <v>83</v>
      </c>
      <c r="X58" s="52">
        <v>3</v>
      </c>
      <c r="Y58" s="35"/>
    </row>
    <row r="59" spans="1:25" ht="15.5" x14ac:dyDescent="0.35">
      <c r="A59" s="14">
        <v>9</v>
      </c>
      <c r="B59" s="72" t="s">
        <v>181</v>
      </c>
      <c r="C59" s="73"/>
      <c r="D59" s="78" t="s">
        <v>190</v>
      </c>
      <c r="E59" s="73">
        <v>4850</v>
      </c>
      <c r="F59" s="9"/>
      <c r="G59" s="47">
        <v>8</v>
      </c>
      <c r="H59" s="48">
        <v>80.28</v>
      </c>
      <c r="I59" s="48"/>
      <c r="J59" s="48"/>
      <c r="K59" s="48">
        <v>7</v>
      </c>
      <c r="L59" s="48">
        <f>VLOOKUP(K59,'Placing lookup'!$A$1:$B$39,2,FALSE)</f>
        <v>24</v>
      </c>
      <c r="M59" s="49" t="s">
        <v>22</v>
      </c>
      <c r="N59" s="49"/>
      <c r="O59" s="49"/>
      <c r="P59" s="49"/>
      <c r="Q59" s="49" t="s">
        <v>22</v>
      </c>
      <c r="R59" s="49">
        <f>VLOOKUP(Q59,'Placing lookup'!$A$1:$B$39,2,FALSE)</f>
        <v>0</v>
      </c>
      <c r="S59" s="50">
        <v>4</v>
      </c>
      <c r="T59" s="50">
        <v>79.900000000000006</v>
      </c>
      <c r="U59" s="50">
        <v>6</v>
      </c>
      <c r="V59" s="50">
        <f>VLOOKUP(U59,'Placing lookup'!$A$1:$B$39,2,FALSE)</f>
        <v>25</v>
      </c>
      <c r="W59" s="51">
        <f t="shared" ref="W59" si="11">SUM(V59,R59,L59)</f>
        <v>49</v>
      </c>
      <c r="X59" s="52">
        <v>7</v>
      </c>
      <c r="Y59" s="35"/>
    </row>
    <row r="60" spans="1:25" x14ac:dyDescent="0.35">
      <c r="A60" s="14">
        <v>9</v>
      </c>
      <c r="B60" s="72" t="s">
        <v>182</v>
      </c>
      <c r="C60" s="73" t="s">
        <v>196</v>
      </c>
      <c r="D60" s="73" t="s">
        <v>191</v>
      </c>
      <c r="E60" s="73">
        <v>6057</v>
      </c>
      <c r="F60" s="9"/>
      <c r="G60" s="47">
        <v>4</v>
      </c>
      <c r="H60" s="48">
        <v>78.03</v>
      </c>
      <c r="I60" s="48"/>
      <c r="J60" s="48"/>
      <c r="K60" s="48">
        <v>4</v>
      </c>
      <c r="L60" s="48">
        <f>VLOOKUP(K60,'Placing lookup'!$A$1:$B$39,2,FALSE)</f>
        <v>27</v>
      </c>
      <c r="M60" s="49">
        <v>8</v>
      </c>
      <c r="N60" s="49"/>
      <c r="O60" s="49"/>
      <c r="P60" s="49"/>
      <c r="Q60" s="49">
        <v>5</v>
      </c>
      <c r="R60" s="49">
        <f>VLOOKUP(Q60,'Placing lookup'!$A$1:$B$39,2,FALSE)</f>
        <v>26</v>
      </c>
      <c r="S60" s="50">
        <v>4</v>
      </c>
      <c r="T60" s="50">
        <v>81.5</v>
      </c>
      <c r="U60" s="50">
        <v>7</v>
      </c>
      <c r="V60" s="50">
        <f>VLOOKUP(U60,'Placing lookup'!$A$1:$B$39,2,FALSE)</f>
        <v>24</v>
      </c>
      <c r="W60" s="51">
        <f t="shared" si="9"/>
        <v>77</v>
      </c>
      <c r="X60" s="52">
        <v>4</v>
      </c>
      <c r="Y60" s="35"/>
    </row>
    <row r="61" spans="1:25" x14ac:dyDescent="0.35">
      <c r="A61" s="14">
        <v>9</v>
      </c>
      <c r="B61" s="72" t="s">
        <v>183</v>
      </c>
      <c r="C61" s="73" t="s">
        <v>197</v>
      </c>
      <c r="D61" s="73" t="s">
        <v>192</v>
      </c>
      <c r="E61" s="73">
        <v>6257</v>
      </c>
      <c r="F61" s="9"/>
      <c r="G61" s="47">
        <v>4</v>
      </c>
      <c r="H61" s="48">
        <v>75.87</v>
      </c>
      <c r="I61" s="48"/>
      <c r="J61" s="48"/>
      <c r="K61" s="48">
        <v>2</v>
      </c>
      <c r="L61" s="48">
        <f>VLOOKUP(K61,'Placing lookup'!$A$1:$B$39,2,FALSE)</f>
        <v>29</v>
      </c>
      <c r="M61" s="49">
        <v>4</v>
      </c>
      <c r="N61" s="49"/>
      <c r="O61" s="49"/>
      <c r="P61" s="49"/>
      <c r="Q61" s="49">
        <v>4</v>
      </c>
      <c r="R61" s="49">
        <f>VLOOKUP(Q61,'Placing lookup'!$A$1:$B$39,2,FALSE)</f>
        <v>27</v>
      </c>
      <c r="S61" s="50">
        <v>4</v>
      </c>
      <c r="T61" s="50">
        <v>60.55</v>
      </c>
      <c r="U61" s="50">
        <v>4</v>
      </c>
      <c r="V61" s="50">
        <f>VLOOKUP(U61,'Placing lookup'!$A$1:$B$39,2,FALSE)</f>
        <v>27</v>
      </c>
      <c r="W61" s="51">
        <f t="shared" si="9"/>
        <v>83</v>
      </c>
      <c r="X61" s="52">
        <v>2</v>
      </c>
      <c r="Y61" s="35"/>
    </row>
    <row r="62" spans="1:25" x14ac:dyDescent="0.35">
      <c r="A62" s="14">
        <v>9</v>
      </c>
      <c r="B62" s="72" t="s">
        <v>184</v>
      </c>
      <c r="C62" s="73"/>
      <c r="D62" s="73" t="s">
        <v>193</v>
      </c>
      <c r="E62" s="73">
        <v>6097</v>
      </c>
      <c r="F62" s="9"/>
      <c r="G62" s="47">
        <v>16</v>
      </c>
      <c r="H62" s="48">
        <v>78.900000000000006</v>
      </c>
      <c r="I62" s="48"/>
      <c r="J62" s="48"/>
      <c r="K62" s="48">
        <v>8</v>
      </c>
      <c r="L62" s="48">
        <f>VLOOKUP(K62,'Placing lookup'!$A$1:$B$39,2,FALSE)</f>
        <v>23</v>
      </c>
      <c r="M62" s="49">
        <v>4</v>
      </c>
      <c r="N62" s="49"/>
      <c r="O62" s="49"/>
      <c r="P62" s="49"/>
      <c r="Q62" s="49">
        <v>3</v>
      </c>
      <c r="R62" s="49">
        <f>VLOOKUP(Q62,'Placing lookup'!$A$1:$B$39,2,FALSE)</f>
        <v>28</v>
      </c>
      <c r="S62" s="50">
        <v>8</v>
      </c>
      <c r="T62" s="50">
        <v>79.61</v>
      </c>
      <c r="U62" s="50">
        <v>9</v>
      </c>
      <c r="V62" s="50">
        <f>VLOOKUP(U62,'Placing lookup'!$A$1:$B$39,2,FALSE)</f>
        <v>22</v>
      </c>
      <c r="W62" s="51">
        <f t="shared" si="9"/>
        <v>73</v>
      </c>
      <c r="X62" s="52"/>
      <c r="Y62" s="35"/>
    </row>
    <row r="63" spans="1:25" ht="16" thickBot="1" x14ac:dyDescent="0.4">
      <c r="A63" s="14">
        <v>9</v>
      </c>
      <c r="B63" s="46"/>
      <c r="C63" s="46"/>
      <c r="D63" s="46" t="s">
        <v>204</v>
      </c>
      <c r="E63" s="46">
        <v>6370</v>
      </c>
      <c r="F63" s="9"/>
      <c r="G63" s="47"/>
      <c r="H63" s="48"/>
      <c r="I63" s="48"/>
      <c r="J63" s="48"/>
      <c r="K63" s="48"/>
      <c r="L63" s="48">
        <v>0</v>
      </c>
      <c r="M63" s="49" t="s">
        <v>22</v>
      </c>
      <c r="N63" s="49"/>
      <c r="O63" s="49"/>
      <c r="P63" s="49"/>
      <c r="Q63" s="49" t="s">
        <v>22</v>
      </c>
      <c r="R63" s="49">
        <f>VLOOKUP(Q63,'Placing lookup'!$A$1:$B$39,2,FALSE)</f>
        <v>0</v>
      </c>
      <c r="S63" s="50"/>
      <c r="T63" s="50">
        <v>63.02</v>
      </c>
      <c r="U63" s="50">
        <v>2</v>
      </c>
      <c r="V63" s="50">
        <f>VLOOKUP(U63,'Placing lookup'!$A$1:$B$39,2,FALSE)</f>
        <v>29</v>
      </c>
      <c r="W63" s="51">
        <f t="shared" si="9"/>
        <v>29</v>
      </c>
      <c r="X63" s="52"/>
      <c r="Y63" s="35"/>
    </row>
    <row r="64" spans="1:25" ht="19.5" customHeight="1" thickBot="1" x14ac:dyDescent="0.4">
      <c r="A64" s="14">
        <v>10</v>
      </c>
      <c r="B64" s="31" t="s">
        <v>2</v>
      </c>
      <c r="C64" s="32"/>
      <c r="D64" s="53"/>
      <c r="E64" s="54"/>
      <c r="G64" s="81" t="str">
        <f>B64</f>
        <v>Secondary Qualifier 100cm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3"/>
      <c r="Y64" s="35"/>
    </row>
    <row r="65" spans="1:25" x14ac:dyDescent="0.35">
      <c r="A65" s="14">
        <v>10</v>
      </c>
      <c r="B65" s="36" t="s">
        <v>33</v>
      </c>
      <c r="C65" s="37" t="s">
        <v>34</v>
      </c>
      <c r="D65" s="38" t="s">
        <v>35</v>
      </c>
      <c r="E65" s="39" t="s">
        <v>36</v>
      </c>
      <c r="F65" s="9"/>
      <c r="G65" s="41"/>
      <c r="H65" s="42"/>
      <c r="I65" s="42"/>
      <c r="J65" s="42"/>
      <c r="K65" s="42"/>
      <c r="L65" s="42" t="e">
        <f>VLOOKUP(K65,'Placing lookup'!$A$1:$B$39,2,FALSE)</f>
        <v>#N/A</v>
      </c>
      <c r="M65" s="43"/>
      <c r="N65" s="43"/>
      <c r="O65" s="43"/>
      <c r="P65" s="43"/>
      <c r="Q65" s="43"/>
      <c r="R65" s="43" t="e">
        <f>VLOOKUP(Q65,'Placing lookup'!$A$1:$B$39,2,FALSE)</f>
        <v>#N/A</v>
      </c>
      <c r="S65" s="44"/>
      <c r="T65" s="44"/>
      <c r="U65" s="44"/>
      <c r="V65" s="44" t="e">
        <f>VLOOKUP(U65,'Placing lookup'!$A$1:$B$39,2,FALSE)</f>
        <v>#N/A</v>
      </c>
      <c r="W65" s="45" t="e">
        <f t="shared" ref="W65:W75" si="12">SUM(V65,R65,L65)</f>
        <v>#N/A</v>
      </c>
      <c r="X65" s="39"/>
      <c r="Y65" s="35"/>
    </row>
    <row r="66" spans="1:25" x14ac:dyDescent="0.35">
      <c r="A66" s="14">
        <v>10</v>
      </c>
      <c r="B66" s="72" t="s">
        <v>178</v>
      </c>
      <c r="C66" s="73" t="s">
        <v>194</v>
      </c>
      <c r="D66" s="73" t="s">
        <v>198</v>
      </c>
      <c r="E66" s="73">
        <v>4838</v>
      </c>
      <c r="F66" s="9"/>
      <c r="G66" s="47">
        <v>4</v>
      </c>
      <c r="H66" s="48">
        <v>76.84</v>
      </c>
      <c r="I66" s="48"/>
      <c r="J66" s="48"/>
      <c r="K66" s="48">
        <v>4</v>
      </c>
      <c r="L66" s="48">
        <f>VLOOKUP(K66,'Placing lookup'!$A$1:$B$39,2,FALSE)</f>
        <v>27</v>
      </c>
      <c r="M66" s="49">
        <v>0</v>
      </c>
      <c r="N66" s="49">
        <v>44.1</v>
      </c>
      <c r="O66" s="49">
        <v>0</v>
      </c>
      <c r="P66" s="49">
        <v>29.52</v>
      </c>
      <c r="Q66" s="49">
        <v>1</v>
      </c>
      <c r="R66" s="49">
        <f>VLOOKUP(Q66,'Placing lookup'!$A$1:$B$39,2,FALSE)</f>
        <v>30</v>
      </c>
      <c r="S66" s="50">
        <v>0</v>
      </c>
      <c r="T66" s="50">
        <v>54.180999999999997</v>
      </c>
      <c r="U66" s="50">
        <v>1</v>
      </c>
      <c r="V66" s="50">
        <f>VLOOKUP(U66,'Placing lookup'!$A$1:$B$39,2,FALSE)</f>
        <v>30</v>
      </c>
      <c r="W66" s="51">
        <f t="shared" ref="W66:W71" si="13">SUM(V66,R66,L66)</f>
        <v>87</v>
      </c>
      <c r="X66" s="52">
        <v>1</v>
      </c>
      <c r="Y66" s="35"/>
    </row>
    <row r="67" spans="1:25" x14ac:dyDescent="0.35">
      <c r="A67" s="14">
        <v>10</v>
      </c>
      <c r="B67" s="72" t="s">
        <v>212</v>
      </c>
      <c r="C67" s="73" t="s">
        <v>210</v>
      </c>
      <c r="D67" s="73" t="s">
        <v>199</v>
      </c>
      <c r="E67" s="73">
        <v>6107</v>
      </c>
      <c r="F67" s="9"/>
      <c r="G67" s="47">
        <v>4</v>
      </c>
      <c r="H67" s="48">
        <v>72.84</v>
      </c>
      <c r="I67" s="48"/>
      <c r="J67" s="48"/>
      <c r="K67" s="48">
        <v>3</v>
      </c>
      <c r="L67" s="48">
        <f>VLOOKUP(K67,'Placing lookup'!$A$1:$B$39,2,FALSE)</f>
        <v>28</v>
      </c>
      <c r="M67" s="49">
        <v>0</v>
      </c>
      <c r="N67" s="49">
        <v>41.34</v>
      </c>
      <c r="O67" s="49">
        <v>0</v>
      </c>
      <c r="P67" s="49">
        <v>32.86</v>
      </c>
      <c r="Q67" s="49">
        <v>4</v>
      </c>
      <c r="R67" s="49">
        <f>VLOOKUP(Q67,'Placing lookup'!$A$1:$B$39,2,FALSE)</f>
        <v>27</v>
      </c>
      <c r="S67" s="50">
        <v>0</v>
      </c>
      <c r="T67" s="50">
        <v>65.918000000000006</v>
      </c>
      <c r="U67" s="50">
        <v>4</v>
      </c>
      <c r="V67" s="50">
        <f>VLOOKUP(U67,'Placing lookup'!$A$1:$B$39,2,FALSE)</f>
        <v>27</v>
      </c>
      <c r="W67" s="51">
        <f t="shared" si="13"/>
        <v>82</v>
      </c>
      <c r="X67" s="52">
        <v>3</v>
      </c>
      <c r="Y67" s="35"/>
    </row>
    <row r="68" spans="1:25" ht="15.5" x14ac:dyDescent="0.35">
      <c r="A68" s="14">
        <v>10</v>
      </c>
      <c r="B68" s="72" t="s">
        <v>181</v>
      </c>
      <c r="C68" s="73"/>
      <c r="D68" s="78" t="s">
        <v>200</v>
      </c>
      <c r="E68" s="73">
        <v>4849</v>
      </c>
      <c r="F68" s="9"/>
      <c r="G68" s="47" t="s">
        <v>22</v>
      </c>
      <c r="H68" s="48"/>
      <c r="I68" s="48"/>
      <c r="J68" s="48"/>
      <c r="K68" s="48" t="s">
        <v>22</v>
      </c>
      <c r="L68" s="48">
        <f>VLOOKUP(K68,'Placing lookup'!$A$1:$B$39,2,FALSE)</f>
        <v>0</v>
      </c>
      <c r="M68" s="49" t="s">
        <v>22</v>
      </c>
      <c r="N68" s="49"/>
      <c r="O68" s="49"/>
      <c r="P68" s="49"/>
      <c r="Q68" s="49" t="s">
        <v>22</v>
      </c>
      <c r="R68" s="49">
        <f>VLOOKUP(Q68,'Placing lookup'!$A$1:$B$39,2,FALSE)</f>
        <v>0</v>
      </c>
      <c r="S68" s="50" t="s">
        <v>22</v>
      </c>
      <c r="T68" s="50" t="s">
        <v>22</v>
      </c>
      <c r="U68" s="50" t="s">
        <v>22</v>
      </c>
      <c r="V68" s="50">
        <f>VLOOKUP(U68,'Placing lookup'!$A$1:$B$39,2,FALSE)</f>
        <v>0</v>
      </c>
      <c r="W68" s="51">
        <f t="shared" si="13"/>
        <v>0</v>
      </c>
      <c r="X68" s="52"/>
      <c r="Y68" s="35"/>
    </row>
    <row r="69" spans="1:25" ht="20.25" customHeight="1" x14ac:dyDescent="0.35">
      <c r="A69" s="14">
        <v>10</v>
      </c>
      <c r="B69" s="72" t="s">
        <v>83</v>
      </c>
      <c r="C69" s="73" t="s">
        <v>85</v>
      </c>
      <c r="D69" s="73" t="s">
        <v>201</v>
      </c>
      <c r="E69" s="73">
        <v>4835</v>
      </c>
      <c r="F69" s="9"/>
      <c r="G69" s="47">
        <v>0</v>
      </c>
      <c r="H69" s="48">
        <v>70.72</v>
      </c>
      <c r="I69" s="48">
        <v>12</v>
      </c>
      <c r="J69" s="48">
        <v>54.1</v>
      </c>
      <c r="K69" s="48">
        <v>2</v>
      </c>
      <c r="L69" s="48">
        <f>VLOOKUP(K69,'Placing lookup'!$A$1:$B$39,2,FALSE)</f>
        <v>29</v>
      </c>
      <c r="M69" s="49">
        <v>5</v>
      </c>
      <c r="N69" s="49">
        <v>63.13</v>
      </c>
      <c r="O69" s="49"/>
      <c r="P69" s="49"/>
      <c r="Q69" s="49">
        <v>9</v>
      </c>
      <c r="R69" s="49">
        <f>VLOOKUP(Q69,'Placing lookup'!$A$1:$B$39,2,FALSE)</f>
        <v>22</v>
      </c>
      <c r="S69" s="50">
        <v>0</v>
      </c>
      <c r="T69" s="50">
        <v>61.161999999999999</v>
      </c>
      <c r="U69" s="50">
        <v>3</v>
      </c>
      <c r="V69" s="50">
        <f>VLOOKUP(U69,'Placing lookup'!$A$1:$B$39,2,FALSE)</f>
        <v>28</v>
      </c>
      <c r="W69" s="51">
        <f t="shared" si="13"/>
        <v>79</v>
      </c>
      <c r="X69" s="52">
        <v>4</v>
      </c>
      <c r="Y69" s="35"/>
    </row>
    <row r="70" spans="1:25" x14ac:dyDescent="0.35">
      <c r="A70" s="14">
        <v>10</v>
      </c>
      <c r="B70" s="72" t="s">
        <v>213</v>
      </c>
      <c r="C70" s="73" t="s">
        <v>71</v>
      </c>
      <c r="D70" s="73" t="s">
        <v>202</v>
      </c>
      <c r="E70" s="73" t="s">
        <v>218</v>
      </c>
      <c r="F70" s="9"/>
      <c r="G70" s="47" t="s">
        <v>22</v>
      </c>
      <c r="H70" s="48"/>
      <c r="I70" s="48"/>
      <c r="J70" s="48"/>
      <c r="K70" s="48" t="s">
        <v>22</v>
      </c>
      <c r="L70" s="48">
        <f>VLOOKUP(K70,'Placing lookup'!$A$1:$B$39,2,FALSE)</f>
        <v>0</v>
      </c>
      <c r="M70" s="49" t="s">
        <v>22</v>
      </c>
      <c r="N70" s="49"/>
      <c r="O70" s="49"/>
      <c r="P70" s="49"/>
      <c r="Q70" s="49" t="s">
        <v>22</v>
      </c>
      <c r="R70" s="49">
        <f>VLOOKUP(Q70,'Placing lookup'!$A$1:$B$39,2,FALSE)</f>
        <v>0</v>
      </c>
      <c r="S70" s="50">
        <v>0</v>
      </c>
      <c r="T70" s="50">
        <v>60.783999999999999</v>
      </c>
      <c r="U70" s="50">
        <v>2</v>
      </c>
      <c r="V70" s="50">
        <f>VLOOKUP(U70,'Placing lookup'!$A$1:$B$39,2,FALSE)</f>
        <v>29</v>
      </c>
      <c r="W70" s="51">
        <f t="shared" si="13"/>
        <v>29</v>
      </c>
      <c r="X70" s="52"/>
      <c r="Y70" s="35"/>
    </row>
    <row r="71" spans="1:25" x14ac:dyDescent="0.35">
      <c r="A71" s="14">
        <v>10</v>
      </c>
      <c r="B71" s="72" t="s">
        <v>131</v>
      </c>
      <c r="C71" s="73" t="s">
        <v>145</v>
      </c>
      <c r="D71" s="73" t="s">
        <v>203</v>
      </c>
      <c r="E71" s="73">
        <v>6125</v>
      </c>
      <c r="F71" s="9"/>
      <c r="G71" s="47">
        <v>0</v>
      </c>
      <c r="H71" s="48">
        <v>76.53</v>
      </c>
      <c r="I71" s="48">
        <v>8</v>
      </c>
      <c r="J71" s="48">
        <v>76.53</v>
      </c>
      <c r="K71" s="48">
        <v>1</v>
      </c>
      <c r="L71" s="48">
        <f>VLOOKUP(K71,'Placing lookup'!$A$1:$B$39,2,FALSE)</f>
        <v>30</v>
      </c>
      <c r="M71" s="49">
        <v>0</v>
      </c>
      <c r="N71" s="49">
        <v>45.66</v>
      </c>
      <c r="O71" s="49">
        <v>0</v>
      </c>
      <c r="P71" s="49">
        <v>32.81</v>
      </c>
      <c r="Q71" s="49">
        <v>3</v>
      </c>
      <c r="R71" s="49">
        <f>VLOOKUP(Q71,'Placing lookup'!$A$1:$B$39,2,FALSE)</f>
        <v>28</v>
      </c>
      <c r="S71" s="50">
        <v>0</v>
      </c>
      <c r="T71" s="50">
        <v>68.498000000000005</v>
      </c>
      <c r="U71" s="50">
        <v>5</v>
      </c>
      <c r="V71" s="50">
        <f>VLOOKUP(U71,'Placing lookup'!$A$1:$B$39,2,FALSE)</f>
        <v>26</v>
      </c>
      <c r="W71" s="51">
        <f t="shared" si="13"/>
        <v>84</v>
      </c>
      <c r="X71" s="52">
        <v>2</v>
      </c>
      <c r="Y71" s="35"/>
    </row>
    <row r="72" spans="1:25" ht="20.25" customHeight="1" x14ac:dyDescent="0.35">
      <c r="A72" s="14">
        <v>10</v>
      </c>
      <c r="B72" s="72" t="s">
        <v>214</v>
      </c>
      <c r="C72" s="73" t="s">
        <v>173</v>
      </c>
      <c r="D72" s="73" t="s">
        <v>205</v>
      </c>
      <c r="E72" s="73">
        <v>6004</v>
      </c>
      <c r="F72" s="9"/>
      <c r="G72" s="47">
        <v>20</v>
      </c>
      <c r="H72" s="48">
        <v>78.78</v>
      </c>
      <c r="I72" s="48"/>
      <c r="J72" s="48"/>
      <c r="K72" s="48">
        <v>8</v>
      </c>
      <c r="L72" s="48">
        <f>VLOOKUP(K72,'Placing lookup'!$A$1:$B$39,2,FALSE)</f>
        <v>23</v>
      </c>
      <c r="M72" s="49">
        <v>4</v>
      </c>
      <c r="N72" s="49">
        <v>45.47</v>
      </c>
      <c r="O72" s="49"/>
      <c r="P72" s="49"/>
      <c r="Q72" s="49">
        <v>5</v>
      </c>
      <c r="R72" s="49">
        <f>VLOOKUP(Q72,'Placing lookup'!$A$1:$B$39,2,FALSE)</f>
        <v>26</v>
      </c>
      <c r="S72" s="50">
        <v>16</v>
      </c>
      <c r="T72" s="50">
        <v>77.016999999999996</v>
      </c>
      <c r="U72" s="50">
        <v>10</v>
      </c>
      <c r="V72" s="50">
        <f>VLOOKUP(U72,'Placing lookup'!$A$1:$B$39,2,FALSE)</f>
        <v>21</v>
      </c>
      <c r="W72" s="51">
        <f t="shared" si="12"/>
        <v>70</v>
      </c>
      <c r="X72" s="52"/>
      <c r="Y72" s="35"/>
    </row>
    <row r="73" spans="1:25" x14ac:dyDescent="0.35">
      <c r="A73" s="14">
        <v>10</v>
      </c>
      <c r="B73" s="72" t="s">
        <v>55</v>
      </c>
      <c r="C73" s="73" t="s">
        <v>211</v>
      </c>
      <c r="D73" s="73" t="s">
        <v>206</v>
      </c>
      <c r="E73" s="73">
        <v>5997</v>
      </c>
      <c r="F73" s="9"/>
      <c r="G73" s="47" t="s">
        <v>22</v>
      </c>
      <c r="H73" s="48"/>
      <c r="I73" s="48"/>
      <c r="J73" s="48"/>
      <c r="K73" s="48" t="s">
        <v>22</v>
      </c>
      <c r="L73" s="48">
        <f>VLOOKUP(K73,'Placing lookup'!$A$1:$B$39,2,FALSE)</f>
        <v>0</v>
      </c>
      <c r="M73" s="49">
        <v>6</v>
      </c>
      <c r="N73" s="49">
        <v>53.75</v>
      </c>
      <c r="O73" s="49"/>
      <c r="P73" s="49"/>
      <c r="Q73" s="49">
        <v>7</v>
      </c>
      <c r="R73" s="49">
        <f>VLOOKUP(Q73,'Placing lookup'!$A$1:$B$39,2,FALSE)</f>
        <v>24</v>
      </c>
      <c r="S73" s="50">
        <v>0</v>
      </c>
      <c r="T73" s="50">
        <v>68.566000000000003</v>
      </c>
      <c r="U73" s="50">
        <v>6</v>
      </c>
      <c r="V73" s="50">
        <f>VLOOKUP(U73,'Placing lookup'!$A$1:$B$39,2,FALSE)</f>
        <v>25</v>
      </c>
      <c r="W73" s="51">
        <f t="shared" si="12"/>
        <v>49</v>
      </c>
      <c r="X73" s="52"/>
      <c r="Y73" s="35"/>
    </row>
    <row r="74" spans="1:25" x14ac:dyDescent="0.35">
      <c r="A74" s="14">
        <v>10</v>
      </c>
      <c r="B74" s="72" t="s">
        <v>215</v>
      </c>
      <c r="C74" s="73" t="s">
        <v>85</v>
      </c>
      <c r="D74" s="73" t="s">
        <v>207</v>
      </c>
      <c r="E74" s="73">
        <v>4852</v>
      </c>
      <c r="F74" s="9"/>
      <c r="G74" s="47">
        <v>8</v>
      </c>
      <c r="H74" s="48">
        <v>71.44</v>
      </c>
      <c r="I74" s="48"/>
      <c r="J74" s="48"/>
      <c r="K74" s="48">
        <v>6</v>
      </c>
      <c r="L74" s="48">
        <f>VLOOKUP(K74,'Placing lookup'!$A$1:$B$39,2,FALSE)</f>
        <v>25</v>
      </c>
      <c r="M74" s="49">
        <v>0</v>
      </c>
      <c r="N74" s="49">
        <v>40.35</v>
      </c>
      <c r="O74" s="49">
        <v>0</v>
      </c>
      <c r="P74" s="49">
        <v>31.23</v>
      </c>
      <c r="Q74" s="49">
        <v>2</v>
      </c>
      <c r="R74" s="49">
        <f>VLOOKUP(Q74,'Placing lookup'!$A$1:$B$39,2,FALSE)</f>
        <v>29</v>
      </c>
      <c r="S74" s="50">
        <v>4</v>
      </c>
      <c r="T74" s="50">
        <v>65.290000000000006</v>
      </c>
      <c r="U74" s="50">
        <v>7</v>
      </c>
      <c r="V74" s="50">
        <f>VLOOKUP(U74,'Placing lookup'!$A$1:$B$39,2,FALSE)</f>
        <v>24</v>
      </c>
      <c r="W74" s="51">
        <f t="shared" si="12"/>
        <v>78</v>
      </c>
      <c r="X74" s="52">
        <v>5</v>
      </c>
      <c r="Y74" s="35"/>
    </row>
    <row r="75" spans="1:25" ht="20.25" customHeight="1" x14ac:dyDescent="0.35">
      <c r="A75" s="14">
        <v>10</v>
      </c>
      <c r="B75" s="72" t="s">
        <v>182</v>
      </c>
      <c r="C75" s="73" t="s">
        <v>196</v>
      </c>
      <c r="D75" s="73" t="s">
        <v>208</v>
      </c>
      <c r="E75" s="73">
        <v>5783</v>
      </c>
      <c r="F75" s="9"/>
      <c r="G75" s="47">
        <v>12</v>
      </c>
      <c r="H75" s="48">
        <v>95.1</v>
      </c>
      <c r="I75" s="48"/>
      <c r="J75" s="48"/>
      <c r="K75" s="48">
        <v>7</v>
      </c>
      <c r="L75" s="48">
        <f>VLOOKUP(K75,'Placing lookup'!$A$1:$B$39,2,FALSE)</f>
        <v>24</v>
      </c>
      <c r="M75" s="49">
        <v>4</v>
      </c>
      <c r="N75" s="49">
        <v>57.75</v>
      </c>
      <c r="O75" s="49"/>
      <c r="P75" s="49"/>
      <c r="Q75" s="49">
        <v>6</v>
      </c>
      <c r="R75" s="49">
        <f>VLOOKUP(Q75,'Placing lookup'!$A$1:$B$39,2,FALSE)</f>
        <v>25</v>
      </c>
      <c r="S75" s="50">
        <v>5</v>
      </c>
      <c r="T75" s="50">
        <v>80.980999999999995</v>
      </c>
      <c r="U75" s="50">
        <v>9</v>
      </c>
      <c r="V75" s="50">
        <f>VLOOKUP(U75,'Placing lookup'!$A$1:$B$39,2,FALSE)</f>
        <v>22</v>
      </c>
      <c r="W75" s="51">
        <f t="shared" si="12"/>
        <v>71</v>
      </c>
      <c r="X75" s="52"/>
      <c r="Y75" s="35"/>
    </row>
    <row r="76" spans="1:25" ht="16" thickBot="1" x14ac:dyDescent="0.4">
      <c r="A76" s="14">
        <v>10</v>
      </c>
      <c r="B76" s="79" t="s">
        <v>216</v>
      </c>
      <c r="C76" s="13" t="s">
        <v>8</v>
      </c>
      <c r="D76" s="13" t="s">
        <v>209</v>
      </c>
      <c r="E76" s="13">
        <v>4848</v>
      </c>
      <c r="F76" s="9"/>
      <c r="G76" s="47">
        <v>8</v>
      </c>
      <c r="H76" s="48">
        <v>70.69</v>
      </c>
      <c r="I76" s="48"/>
      <c r="J76" s="48"/>
      <c r="K76" s="48">
        <v>5</v>
      </c>
      <c r="L76" s="48">
        <f>VLOOKUP(K76,'Placing lookup'!$A$1:$B$39,2,FALSE)</f>
        <v>26</v>
      </c>
      <c r="M76" s="49">
        <v>9</v>
      </c>
      <c r="N76" s="49">
        <v>49.97</v>
      </c>
      <c r="O76" s="49"/>
      <c r="P76" s="49"/>
      <c r="Q76" s="49">
        <v>8</v>
      </c>
      <c r="R76" s="49">
        <f>VLOOKUP(Q76,'Placing lookup'!$A$1:$B$39,2,FALSE)</f>
        <v>23</v>
      </c>
      <c r="S76" s="50">
        <v>4</v>
      </c>
      <c r="T76" s="50">
        <v>70.477000000000004</v>
      </c>
      <c r="U76" s="50">
        <v>8</v>
      </c>
      <c r="V76" s="50">
        <f>VLOOKUP(U76,'Placing lookup'!$A$1:$B$39,2,FALSE)</f>
        <v>23</v>
      </c>
      <c r="W76" s="51">
        <f t="shared" si="8"/>
        <v>72</v>
      </c>
      <c r="X76" s="52">
        <v>6</v>
      </c>
      <c r="Y76" s="35"/>
    </row>
    <row r="77" spans="1:25" ht="19.5" customHeight="1" thickBot="1" x14ac:dyDescent="0.4">
      <c r="A77" s="14">
        <v>11</v>
      </c>
      <c r="B77" s="31" t="s">
        <v>3</v>
      </c>
      <c r="C77" s="32"/>
      <c r="D77" s="53"/>
      <c r="E77" s="54"/>
      <c r="G77" s="81" t="str">
        <f>B77</f>
        <v>Secondary Qualifier 110cm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3"/>
      <c r="Y77" s="35"/>
    </row>
    <row r="78" spans="1:25" x14ac:dyDescent="0.35">
      <c r="A78" s="14">
        <v>11</v>
      </c>
      <c r="B78" s="36" t="s">
        <v>33</v>
      </c>
      <c r="C78" s="37" t="s">
        <v>34</v>
      </c>
      <c r="D78" s="38" t="s">
        <v>35</v>
      </c>
      <c r="E78" s="39" t="s">
        <v>36</v>
      </c>
      <c r="F78" s="9"/>
      <c r="G78" s="41"/>
      <c r="H78" s="42"/>
      <c r="I78" s="42"/>
      <c r="J78" s="42"/>
      <c r="K78" s="42"/>
      <c r="L78" s="42" t="s">
        <v>10</v>
      </c>
      <c r="M78" s="43"/>
      <c r="N78" s="43"/>
      <c r="O78" s="43"/>
      <c r="P78" s="43"/>
      <c r="Q78" s="43" t="s">
        <v>93</v>
      </c>
      <c r="R78" s="43" t="s">
        <v>94</v>
      </c>
      <c r="S78" s="44"/>
      <c r="T78" s="44"/>
      <c r="U78" s="44"/>
      <c r="V78" s="44" t="s">
        <v>15</v>
      </c>
      <c r="W78" s="45">
        <f t="shared" ref="W78:W80" si="14">SUM(V78,R78,L78)</f>
        <v>0</v>
      </c>
      <c r="X78" s="39"/>
      <c r="Y78" s="35"/>
    </row>
    <row r="79" spans="1:25" ht="20.25" customHeight="1" x14ac:dyDescent="0.35">
      <c r="A79" s="14">
        <v>11</v>
      </c>
      <c r="B79" s="72" t="s">
        <v>78</v>
      </c>
      <c r="C79" s="73" t="s">
        <v>73</v>
      </c>
      <c r="D79" s="73" t="s">
        <v>80</v>
      </c>
      <c r="E79" s="73">
        <v>5952</v>
      </c>
      <c r="F79" s="9"/>
      <c r="G79" s="47">
        <v>9</v>
      </c>
      <c r="H79" s="48">
        <v>89.53</v>
      </c>
      <c r="I79" s="48"/>
      <c r="J79" s="48"/>
      <c r="K79" s="48">
        <v>2</v>
      </c>
      <c r="L79" s="48">
        <f>VLOOKUP(K79,'Placing lookup'!$A$1:$B$39,2,FALSE)</f>
        <v>29</v>
      </c>
      <c r="M79" s="49">
        <v>4</v>
      </c>
      <c r="N79" s="49">
        <v>46.37</v>
      </c>
      <c r="O79" s="49"/>
      <c r="P79" s="49"/>
      <c r="Q79" s="49">
        <v>2</v>
      </c>
      <c r="R79" s="49">
        <f>VLOOKUP(Q79,'Placing lookup'!$A$1:$B$39,2,FALSE)</f>
        <v>29</v>
      </c>
      <c r="S79" s="50">
        <v>0</v>
      </c>
      <c r="T79" s="50">
        <v>60.78</v>
      </c>
      <c r="U79" s="50">
        <v>1</v>
      </c>
      <c r="V79" s="50">
        <f>VLOOKUP(U79,'Placing lookup'!$A$1:$B$39,2,FALSE)</f>
        <v>30</v>
      </c>
      <c r="W79" s="51">
        <f t="shared" si="14"/>
        <v>88</v>
      </c>
      <c r="X79" s="52">
        <v>2</v>
      </c>
      <c r="Y79" s="35"/>
    </row>
    <row r="80" spans="1:25" ht="20.25" customHeight="1" x14ac:dyDescent="0.35">
      <c r="A80" s="14">
        <v>11</v>
      </c>
      <c r="B80" s="72" t="s">
        <v>214</v>
      </c>
      <c r="C80" s="73" t="s">
        <v>173</v>
      </c>
      <c r="D80" s="73" t="s">
        <v>217</v>
      </c>
      <c r="E80" s="73">
        <v>6168</v>
      </c>
      <c r="F80" s="9"/>
      <c r="G80" s="47">
        <v>0</v>
      </c>
      <c r="H80" s="48">
        <v>71.91</v>
      </c>
      <c r="I80" s="48"/>
      <c r="J80" s="48"/>
      <c r="K80" s="48">
        <v>1</v>
      </c>
      <c r="L80" s="48">
        <f>VLOOKUP(K80,'Placing lookup'!$A$1:$B$39,2,FALSE)</f>
        <v>30</v>
      </c>
      <c r="M80" s="49">
        <v>0</v>
      </c>
      <c r="N80" s="49">
        <v>43.9</v>
      </c>
      <c r="O80" s="49">
        <v>0</v>
      </c>
      <c r="P80" s="49">
        <v>37.49</v>
      </c>
      <c r="Q80" s="49">
        <v>1</v>
      </c>
      <c r="R80" s="49">
        <f>VLOOKUP(Q80,'Placing lookup'!$A$1:$B$39,2,FALSE)</f>
        <v>30</v>
      </c>
      <c r="S80" s="50">
        <v>0</v>
      </c>
      <c r="T80" s="50">
        <v>64.27</v>
      </c>
      <c r="U80" s="50">
        <v>2</v>
      </c>
      <c r="V80" s="50">
        <f>VLOOKUP(U80,'Placing lookup'!$A$1:$B$39,2,FALSE)</f>
        <v>29</v>
      </c>
      <c r="W80" s="51">
        <f t="shared" si="14"/>
        <v>89</v>
      </c>
      <c r="X80" s="52">
        <v>1</v>
      </c>
      <c r="Y80" s="35"/>
    </row>
    <row r="83" spans="7:7" x14ac:dyDescent="0.35">
      <c r="G83" s="55" t="s">
        <v>25</v>
      </c>
    </row>
  </sheetData>
  <mergeCells count="15">
    <mergeCell ref="G1:X1"/>
    <mergeCell ref="G2:K2"/>
    <mergeCell ref="M2:Q2"/>
    <mergeCell ref="S2:U2"/>
    <mergeCell ref="B3:E3"/>
    <mergeCell ref="G77:X77"/>
    <mergeCell ref="G52:X52"/>
    <mergeCell ref="G64:X64"/>
    <mergeCell ref="G4:X4"/>
    <mergeCell ref="G9:X9"/>
    <mergeCell ref="G14:X14"/>
    <mergeCell ref="G19:X19"/>
    <mergeCell ref="G24:X24"/>
    <mergeCell ref="G28:X28"/>
    <mergeCell ref="G37:X37"/>
  </mergeCells>
  <pageMargins left="0.25" right="0.25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D13" sqref="D13"/>
    </sheetView>
  </sheetViews>
  <sheetFormatPr defaultRowHeight="15" customHeight="1" x14ac:dyDescent="0.35"/>
  <cols>
    <col min="2" max="2" width="23.1796875" bestFit="1" customWidth="1"/>
    <col min="3" max="3" width="19.453125" customWidth="1"/>
    <col min="4" max="4" width="37" customWidth="1"/>
    <col min="5" max="5" width="1" customWidth="1"/>
    <col min="6" max="6" width="1.453125" customWidth="1"/>
    <col min="8" max="8" width="4.54296875" customWidth="1"/>
  </cols>
  <sheetData>
    <row r="1" spans="1:8" ht="15" customHeight="1" x14ac:dyDescent="0.35">
      <c r="A1" s="11" t="s">
        <v>14</v>
      </c>
      <c r="B1" s="11" t="s">
        <v>19</v>
      </c>
      <c r="C1" s="11" t="s">
        <v>20</v>
      </c>
      <c r="D1" s="11" t="s">
        <v>21</v>
      </c>
    </row>
    <row r="3" spans="1:8" ht="15" customHeight="1" x14ac:dyDescent="0.35">
      <c r="A3" s="5"/>
      <c r="B3" s="2" t="s">
        <v>26</v>
      </c>
      <c r="C3" s="12"/>
      <c r="D3" s="12"/>
      <c r="E3" s="10">
        <v>0.48125000000000001</v>
      </c>
      <c r="F3" s="7">
        <v>0.3666666666666667</v>
      </c>
    </row>
    <row r="4" spans="1:8" ht="20.25" customHeight="1" x14ac:dyDescent="0.35">
      <c r="A4" s="5">
        <v>1</v>
      </c>
      <c r="B4" s="13" t="s">
        <v>39</v>
      </c>
      <c r="C4" s="13" t="s">
        <v>6</v>
      </c>
      <c r="D4" s="13" t="s">
        <v>42</v>
      </c>
      <c r="E4" s="13">
        <v>5977</v>
      </c>
      <c r="F4" s="7"/>
      <c r="G4" s="10"/>
      <c r="H4" s="7"/>
    </row>
    <row r="5" spans="1:8" ht="15.75" customHeight="1" x14ac:dyDescent="0.35">
      <c r="A5" s="5">
        <v>1</v>
      </c>
      <c r="B5" s="13" t="s">
        <v>41</v>
      </c>
      <c r="C5" s="13" t="s">
        <v>6</v>
      </c>
      <c r="D5" s="13" t="s">
        <v>43</v>
      </c>
      <c r="E5" s="13">
        <v>5976</v>
      </c>
      <c r="F5" s="7"/>
      <c r="H5" s="7"/>
    </row>
    <row r="6" spans="1:8" ht="15.5" x14ac:dyDescent="0.35">
      <c r="A6" s="5">
        <v>3</v>
      </c>
      <c r="B6" s="13" t="s">
        <v>5</v>
      </c>
      <c r="C6" s="13" t="s">
        <v>6</v>
      </c>
      <c r="D6" s="13" t="s">
        <v>48</v>
      </c>
      <c r="E6" s="13">
        <v>5978</v>
      </c>
      <c r="F6" s="7"/>
      <c r="H6" s="59"/>
    </row>
    <row r="7" spans="1:8" ht="15" customHeight="1" x14ac:dyDescent="0.35">
      <c r="A7" s="5"/>
      <c r="B7" s="3"/>
      <c r="C7" s="1"/>
      <c r="D7" s="6"/>
      <c r="E7" s="7"/>
      <c r="F7" s="7"/>
      <c r="H7" s="8"/>
    </row>
    <row r="8" spans="1:8" ht="15" customHeight="1" x14ac:dyDescent="0.35">
      <c r="A8" s="5"/>
      <c r="B8" s="3"/>
      <c r="C8" s="1"/>
      <c r="D8" s="6"/>
      <c r="E8" s="10"/>
      <c r="F8" s="7"/>
      <c r="H8" s="4"/>
    </row>
    <row r="9" spans="1:8" ht="15" customHeight="1" x14ac:dyDescent="0.35">
      <c r="A9" s="5">
        <v>2</v>
      </c>
      <c r="B9" s="3"/>
      <c r="C9" s="1"/>
      <c r="D9" s="6"/>
      <c r="E9" s="10"/>
      <c r="F9" s="7"/>
      <c r="H9" s="4"/>
    </row>
    <row r="10" spans="1:8" ht="15" customHeight="1" x14ac:dyDescent="0.35">
      <c r="A10" s="5">
        <v>2</v>
      </c>
      <c r="B10" s="3"/>
      <c r="C10" s="1"/>
      <c r="D10" s="6"/>
      <c r="E10" s="7"/>
      <c r="F10" s="7"/>
      <c r="H10" s="4"/>
    </row>
    <row r="11" spans="1:8" ht="15" customHeight="1" x14ac:dyDescent="0.35">
      <c r="A11" s="5">
        <v>2</v>
      </c>
      <c r="B11" s="3"/>
      <c r="C11" s="1"/>
      <c r="D11" s="6"/>
      <c r="E11" s="7"/>
      <c r="F11" s="7"/>
      <c r="H11" s="4"/>
    </row>
    <row r="12" spans="1:8" ht="15" customHeight="1" x14ac:dyDescent="0.35">
      <c r="H12" s="4"/>
    </row>
    <row r="13" spans="1:8" ht="15" customHeight="1" x14ac:dyDescent="0.35">
      <c r="H13" s="4"/>
    </row>
  </sheetData>
  <sortState ref="A18:W21">
    <sortCondition ref="G18:G2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opLeftCell="A10" workbookViewId="0">
      <selection activeCell="C7" sqref="C7"/>
    </sheetView>
  </sheetViews>
  <sheetFormatPr defaultColWidth="9.1796875" defaultRowHeight="14.5" x14ac:dyDescent="0.35"/>
  <cols>
    <col min="1" max="1" width="2.54296875" style="14" customWidth="1"/>
    <col min="2" max="2" width="17.453125" style="14" bestFit="1" customWidth="1"/>
    <col min="3" max="3" width="18.54296875" style="14" customWidth="1"/>
    <col min="4" max="4" width="19.7265625" style="16" customWidth="1"/>
    <col min="5" max="6" width="20" style="16" customWidth="1"/>
    <col min="7" max="8" width="9.1796875" style="16"/>
    <col min="9" max="29" width="9.1796875" style="65"/>
    <col min="30" max="16384" width="9.1796875" style="16"/>
  </cols>
  <sheetData>
    <row r="1" spans="1:29" s="67" customFormat="1" x14ac:dyDescent="0.35">
      <c r="A1" s="66"/>
      <c r="B1" s="66"/>
      <c r="C1" s="66"/>
      <c r="D1" s="67" t="s">
        <v>27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1:29" s="67" customFormat="1" x14ac:dyDescent="0.35">
      <c r="A2" s="66"/>
      <c r="B2" s="96" t="s">
        <v>95</v>
      </c>
      <c r="C2" s="96"/>
      <c r="D2" s="96"/>
      <c r="E2" s="96"/>
      <c r="F2" s="66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ht="20.25" customHeight="1" x14ac:dyDescent="0.35">
      <c r="A3" s="14">
        <v>7</v>
      </c>
      <c r="B3" s="46" t="s">
        <v>78</v>
      </c>
      <c r="C3" s="46" t="s">
        <v>73</v>
      </c>
      <c r="D3" s="46" t="s">
        <v>80</v>
      </c>
      <c r="E3" s="46">
        <v>5952</v>
      </c>
      <c r="F3" s="60">
        <v>86</v>
      </c>
      <c r="G3" s="40"/>
      <c r="H3" s="9"/>
      <c r="I3" s="62"/>
      <c r="J3" s="62"/>
      <c r="K3" s="62"/>
      <c r="L3" s="62"/>
      <c r="M3" s="62"/>
      <c r="N3" s="62"/>
      <c r="O3" s="63"/>
      <c r="P3" s="63"/>
      <c r="Q3" s="63"/>
      <c r="R3" s="63"/>
      <c r="S3" s="63"/>
      <c r="T3" s="63"/>
      <c r="U3" s="64"/>
      <c r="V3" s="64"/>
      <c r="W3" s="64"/>
      <c r="X3" s="64"/>
    </row>
    <row r="4" spans="1:29" ht="15.75" customHeight="1" x14ac:dyDescent="0.35">
      <c r="A4" s="14">
        <v>7</v>
      </c>
      <c r="B4" s="46" t="s">
        <v>77</v>
      </c>
      <c r="C4" s="46" t="s">
        <v>81</v>
      </c>
      <c r="D4" s="46" t="s">
        <v>79</v>
      </c>
      <c r="E4" s="46">
        <v>5998</v>
      </c>
      <c r="F4" s="60">
        <v>86</v>
      </c>
      <c r="G4" s="40"/>
      <c r="H4" s="9"/>
      <c r="I4" s="62"/>
      <c r="J4" s="62"/>
      <c r="K4" s="62"/>
      <c r="L4" s="62"/>
      <c r="M4" s="62"/>
      <c r="N4" s="62"/>
      <c r="O4" s="63"/>
      <c r="P4" s="63"/>
      <c r="Q4" s="63"/>
      <c r="R4" s="63"/>
      <c r="S4" s="63"/>
      <c r="T4" s="63"/>
      <c r="U4" s="64"/>
      <c r="V4" s="64"/>
      <c r="W4" s="64"/>
      <c r="X4" s="64"/>
    </row>
    <row r="5" spans="1:29" ht="20.25" customHeight="1" x14ac:dyDescent="0.35">
      <c r="A5" s="14">
        <v>6</v>
      </c>
      <c r="B5" s="46" t="s">
        <v>69</v>
      </c>
      <c r="C5" s="46" t="s">
        <v>73</v>
      </c>
      <c r="D5" s="16" t="s">
        <v>75</v>
      </c>
      <c r="E5" s="46">
        <v>6001</v>
      </c>
      <c r="F5" s="60">
        <v>87</v>
      </c>
      <c r="G5" s="40"/>
      <c r="H5" s="9"/>
      <c r="I5" s="62"/>
      <c r="J5" s="62"/>
      <c r="K5" s="62"/>
      <c r="L5" s="62"/>
      <c r="M5" s="62"/>
      <c r="N5" s="62"/>
      <c r="O5" s="63"/>
      <c r="P5" s="63"/>
      <c r="Q5" s="63"/>
      <c r="R5" s="63"/>
      <c r="S5" s="63"/>
      <c r="T5" s="63"/>
      <c r="U5" s="64"/>
      <c r="V5" s="64"/>
      <c r="W5" s="64"/>
      <c r="X5" s="64"/>
    </row>
    <row r="6" spans="1:29" ht="15.5" x14ac:dyDescent="0.35">
      <c r="A6" s="14">
        <v>5</v>
      </c>
      <c r="B6" s="46" t="s">
        <v>55</v>
      </c>
      <c r="C6" s="46" t="s">
        <v>60</v>
      </c>
      <c r="D6" s="46" t="s">
        <v>65</v>
      </c>
      <c r="E6" s="46">
        <v>5997</v>
      </c>
      <c r="F6" s="60">
        <v>83</v>
      </c>
      <c r="G6" s="40"/>
      <c r="H6" s="9"/>
      <c r="I6" s="62"/>
      <c r="J6" s="62"/>
      <c r="K6" s="62"/>
      <c r="L6" s="62"/>
      <c r="M6" s="62"/>
      <c r="N6" s="62"/>
      <c r="O6" s="63"/>
      <c r="P6" s="63"/>
      <c r="Q6" s="63"/>
      <c r="R6" s="63"/>
      <c r="S6" s="63"/>
      <c r="T6" s="63"/>
      <c r="U6" s="64"/>
      <c r="V6" s="64"/>
      <c r="W6" s="64"/>
      <c r="X6" s="64"/>
    </row>
    <row r="7" spans="1:29" s="67" customFormat="1" x14ac:dyDescent="0.35">
      <c r="A7" s="66"/>
      <c r="B7" s="66"/>
      <c r="C7" s="66"/>
      <c r="D7" s="66"/>
      <c r="E7" s="66"/>
      <c r="F7" s="66">
        <f>F5+F4+F3</f>
        <v>259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29" s="67" customFormat="1" x14ac:dyDescent="0.35">
      <c r="A8" s="66"/>
      <c r="B8" s="66"/>
      <c r="C8" s="66"/>
      <c r="D8" s="66"/>
      <c r="E8" s="66"/>
      <c r="F8" s="66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</row>
    <row r="9" spans="1:29" s="67" customFormat="1" x14ac:dyDescent="0.35">
      <c r="A9" s="66"/>
      <c r="B9" s="100" t="s">
        <v>96</v>
      </c>
      <c r="C9" s="100"/>
      <c r="D9" s="100"/>
      <c r="E9" s="100"/>
      <c r="F9" s="69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</row>
    <row r="10" spans="1:29" ht="15.5" x14ac:dyDescent="0.35">
      <c r="A10" s="14">
        <v>5</v>
      </c>
      <c r="B10" s="58" t="s">
        <v>54</v>
      </c>
      <c r="C10" s="46" t="s">
        <v>59</v>
      </c>
      <c r="D10" s="46" t="s">
        <v>64</v>
      </c>
      <c r="E10" s="46">
        <v>5147</v>
      </c>
      <c r="F10" s="60">
        <v>89</v>
      </c>
    </row>
    <row r="11" spans="1:29" ht="15.5" x14ac:dyDescent="0.35">
      <c r="A11" s="14">
        <v>5</v>
      </c>
      <c r="B11" s="46" t="s">
        <v>57</v>
      </c>
      <c r="C11" s="46" t="s">
        <v>59</v>
      </c>
      <c r="D11" s="46" t="s">
        <v>67</v>
      </c>
      <c r="E11" s="46">
        <v>5884</v>
      </c>
      <c r="F11" s="60">
        <v>62</v>
      </c>
    </row>
    <row r="12" spans="1:29" ht="16.5" customHeight="1" x14ac:dyDescent="0.35">
      <c r="A12" s="14">
        <v>6</v>
      </c>
      <c r="B12" s="46" t="s">
        <v>70</v>
      </c>
      <c r="C12" s="46" t="s">
        <v>59</v>
      </c>
      <c r="D12" s="46" t="s">
        <v>76</v>
      </c>
      <c r="E12" s="46">
        <v>4878</v>
      </c>
      <c r="F12" s="60">
        <v>76</v>
      </c>
    </row>
    <row r="13" spans="1:29" ht="16.5" customHeight="1" x14ac:dyDescent="0.35">
      <c r="B13" s="60"/>
      <c r="C13" s="60"/>
      <c r="D13" s="60"/>
      <c r="E13" s="60"/>
      <c r="F13" s="60">
        <f>SUM(F10:F12)</f>
        <v>227</v>
      </c>
    </row>
    <row r="14" spans="1:29" ht="16.5" customHeight="1" x14ac:dyDescent="0.35">
      <c r="B14" s="60"/>
      <c r="C14" s="60"/>
      <c r="D14" s="60"/>
      <c r="E14" s="60"/>
      <c r="F14" s="60"/>
    </row>
    <row r="15" spans="1:29" ht="16.5" customHeight="1" x14ac:dyDescent="0.35">
      <c r="B15" s="101" t="s">
        <v>99</v>
      </c>
      <c r="C15" s="101"/>
      <c r="D15" s="101"/>
      <c r="E15" s="101"/>
      <c r="F15" s="60">
        <f>SUM(F10:F12)</f>
        <v>227</v>
      </c>
    </row>
    <row r="16" spans="1:29" ht="15.5" x14ac:dyDescent="0.35">
      <c r="A16" s="14">
        <v>4</v>
      </c>
      <c r="B16" s="70" t="s">
        <v>90</v>
      </c>
      <c r="C16" s="70" t="s">
        <v>91</v>
      </c>
      <c r="D16" s="70" t="s">
        <v>92</v>
      </c>
      <c r="E16" s="51">
        <v>5278</v>
      </c>
      <c r="F16" s="61">
        <v>85</v>
      </c>
    </row>
    <row r="17" spans="1:6" ht="20.25" customHeight="1" x14ac:dyDescent="0.35">
      <c r="A17" s="14">
        <v>9</v>
      </c>
      <c r="B17" s="46" t="s">
        <v>82</v>
      </c>
      <c r="C17" s="46" t="s">
        <v>84</v>
      </c>
      <c r="D17" s="46" t="s">
        <v>88</v>
      </c>
      <c r="E17" s="46">
        <v>5568</v>
      </c>
      <c r="F17" s="60">
        <v>60</v>
      </c>
    </row>
    <row r="18" spans="1:6" ht="16.5" customHeight="1" x14ac:dyDescent="0.35">
      <c r="A18" s="14">
        <v>6</v>
      </c>
      <c r="B18" s="46" t="s">
        <v>68</v>
      </c>
      <c r="C18" s="46" t="s">
        <v>58</v>
      </c>
      <c r="D18" s="46" t="s">
        <v>74</v>
      </c>
      <c r="E18" s="46">
        <v>4210</v>
      </c>
      <c r="F18" s="60">
        <v>74</v>
      </c>
    </row>
    <row r="19" spans="1:6" ht="16.5" customHeight="1" x14ac:dyDescent="0.35">
      <c r="B19" s="60"/>
      <c r="C19" s="60"/>
      <c r="D19" s="60"/>
      <c r="E19" s="60"/>
      <c r="F19" s="60">
        <f>SUM(F16:F18)</f>
        <v>219</v>
      </c>
    </row>
    <row r="20" spans="1:6" ht="16.5" customHeight="1" x14ac:dyDescent="0.35">
      <c r="B20" s="60"/>
      <c r="C20" s="60"/>
      <c r="D20" s="60"/>
      <c r="E20" s="60"/>
      <c r="F20" s="60"/>
    </row>
    <row r="21" spans="1:6" ht="16.5" customHeight="1" x14ac:dyDescent="0.35">
      <c r="B21" s="97" t="s">
        <v>97</v>
      </c>
      <c r="C21" s="98"/>
      <c r="D21" s="98"/>
      <c r="E21" s="99"/>
      <c r="F21" s="71"/>
    </row>
    <row r="22" spans="1:6" ht="15.75" customHeight="1" x14ac:dyDescent="0.35">
      <c r="A22" s="14">
        <v>8</v>
      </c>
      <c r="B22" s="46" t="s">
        <v>82</v>
      </c>
      <c r="C22" s="46" t="s">
        <v>84</v>
      </c>
      <c r="D22" s="46" t="s">
        <v>86</v>
      </c>
      <c r="E22" s="46">
        <v>5518</v>
      </c>
      <c r="F22" s="60">
        <v>26</v>
      </c>
    </row>
    <row r="23" spans="1:6" ht="15.5" x14ac:dyDescent="0.35">
      <c r="B23" s="46" t="s">
        <v>53</v>
      </c>
      <c r="C23" s="46" t="s">
        <v>58</v>
      </c>
      <c r="D23" s="46" t="s">
        <v>63</v>
      </c>
      <c r="E23" s="46">
        <v>5875</v>
      </c>
      <c r="F23" s="60">
        <v>68</v>
      </c>
    </row>
    <row r="24" spans="1:6" ht="16.5" customHeight="1" x14ac:dyDescent="0.35">
      <c r="A24" s="14">
        <v>5</v>
      </c>
      <c r="B24" s="46" t="s">
        <v>56</v>
      </c>
      <c r="C24" s="46" t="s">
        <v>61</v>
      </c>
      <c r="D24" s="46" t="s">
        <v>66</v>
      </c>
      <c r="E24" s="46">
        <v>5634</v>
      </c>
      <c r="F24" s="60">
        <v>72</v>
      </c>
    </row>
    <row r="25" spans="1:6" x14ac:dyDescent="0.35">
      <c r="F25" s="16">
        <f>SUM(F22:F24)</f>
        <v>166</v>
      </c>
    </row>
  </sheetData>
  <mergeCells count="4">
    <mergeCell ref="B2:E2"/>
    <mergeCell ref="B21:E21"/>
    <mergeCell ref="B9:E9"/>
    <mergeCell ref="B15:E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K5" sqref="K5"/>
    </sheetView>
  </sheetViews>
  <sheetFormatPr defaultRowHeight="14.5" x14ac:dyDescent="0.35"/>
  <sheetData>
    <row r="1" spans="1:2" x14ac:dyDescent="0.35">
      <c r="A1">
        <v>1</v>
      </c>
      <c r="B1">
        <v>30</v>
      </c>
    </row>
    <row r="2" spans="1:2" x14ac:dyDescent="0.35">
      <c r="A2">
        <v>2</v>
      </c>
      <c r="B2">
        <v>29</v>
      </c>
    </row>
    <row r="3" spans="1:2" x14ac:dyDescent="0.35">
      <c r="A3">
        <v>3</v>
      </c>
      <c r="B3">
        <v>28</v>
      </c>
    </row>
    <row r="4" spans="1:2" x14ac:dyDescent="0.35">
      <c r="A4">
        <v>4</v>
      </c>
      <c r="B4">
        <v>27</v>
      </c>
    </row>
    <row r="5" spans="1:2" x14ac:dyDescent="0.35">
      <c r="A5">
        <v>5</v>
      </c>
      <c r="B5">
        <v>26</v>
      </c>
    </row>
    <row r="6" spans="1:2" x14ac:dyDescent="0.35">
      <c r="A6">
        <v>6</v>
      </c>
      <c r="B6">
        <v>25</v>
      </c>
    </row>
    <row r="7" spans="1:2" x14ac:dyDescent="0.35">
      <c r="A7">
        <v>7</v>
      </c>
      <c r="B7">
        <v>24</v>
      </c>
    </row>
    <row r="8" spans="1:2" x14ac:dyDescent="0.35">
      <c r="A8">
        <v>8</v>
      </c>
      <c r="B8">
        <v>23</v>
      </c>
    </row>
    <row r="9" spans="1:2" x14ac:dyDescent="0.35">
      <c r="A9">
        <v>9</v>
      </c>
      <c r="B9">
        <v>22</v>
      </c>
    </row>
    <row r="10" spans="1:2" x14ac:dyDescent="0.35">
      <c r="A10">
        <v>10</v>
      </c>
      <c r="B10">
        <v>21</v>
      </c>
    </row>
    <row r="11" spans="1:2" x14ac:dyDescent="0.35">
      <c r="A11">
        <v>11</v>
      </c>
      <c r="B11">
        <v>20</v>
      </c>
    </row>
    <row r="12" spans="1:2" x14ac:dyDescent="0.35">
      <c r="A12">
        <v>12</v>
      </c>
      <c r="B12">
        <v>19</v>
      </c>
    </row>
    <row r="13" spans="1:2" x14ac:dyDescent="0.35">
      <c r="A13">
        <v>13</v>
      </c>
      <c r="B13">
        <v>18</v>
      </c>
    </row>
    <row r="14" spans="1:2" x14ac:dyDescent="0.35">
      <c r="A14">
        <v>14</v>
      </c>
      <c r="B14">
        <v>17</v>
      </c>
    </row>
    <row r="15" spans="1:2" x14ac:dyDescent="0.35">
      <c r="A15">
        <v>15</v>
      </c>
      <c r="B15">
        <v>16</v>
      </c>
    </row>
    <row r="16" spans="1:2" x14ac:dyDescent="0.35">
      <c r="A16">
        <v>16</v>
      </c>
      <c r="B16">
        <v>15</v>
      </c>
    </row>
    <row r="17" spans="1:2" x14ac:dyDescent="0.35">
      <c r="A17">
        <v>17</v>
      </c>
      <c r="B17">
        <v>14</v>
      </c>
    </row>
    <row r="18" spans="1:2" x14ac:dyDescent="0.35">
      <c r="A18">
        <v>18</v>
      </c>
      <c r="B18">
        <v>13</v>
      </c>
    </row>
    <row r="19" spans="1:2" x14ac:dyDescent="0.35">
      <c r="A19">
        <v>19</v>
      </c>
      <c r="B19">
        <v>12</v>
      </c>
    </row>
    <row r="20" spans="1:2" x14ac:dyDescent="0.35">
      <c r="A20">
        <v>20</v>
      </c>
      <c r="B20">
        <v>11</v>
      </c>
    </row>
    <row r="21" spans="1:2" x14ac:dyDescent="0.35">
      <c r="A21">
        <v>21</v>
      </c>
      <c r="B21">
        <v>10</v>
      </c>
    </row>
    <row r="22" spans="1:2" x14ac:dyDescent="0.35">
      <c r="A22">
        <v>22</v>
      </c>
      <c r="B22">
        <v>9</v>
      </c>
    </row>
    <row r="23" spans="1:2" x14ac:dyDescent="0.35">
      <c r="A23">
        <v>23</v>
      </c>
      <c r="B23">
        <v>8</v>
      </c>
    </row>
    <row r="24" spans="1:2" x14ac:dyDescent="0.35">
      <c r="A24">
        <v>24</v>
      </c>
      <c r="B24">
        <v>7</v>
      </c>
    </row>
    <row r="25" spans="1:2" x14ac:dyDescent="0.35">
      <c r="A25">
        <v>25</v>
      </c>
      <c r="B25">
        <v>6</v>
      </c>
    </row>
    <row r="26" spans="1:2" x14ac:dyDescent="0.35">
      <c r="A26">
        <v>26</v>
      </c>
      <c r="B26">
        <v>5</v>
      </c>
    </row>
    <row r="27" spans="1:2" x14ac:dyDescent="0.35">
      <c r="A27">
        <v>27</v>
      </c>
      <c r="B27">
        <v>4</v>
      </c>
    </row>
    <row r="28" spans="1:2" x14ac:dyDescent="0.35">
      <c r="A28">
        <v>28</v>
      </c>
      <c r="B28">
        <v>3</v>
      </c>
    </row>
    <row r="29" spans="1:2" x14ac:dyDescent="0.35">
      <c r="A29">
        <v>29</v>
      </c>
      <c r="B29">
        <v>2</v>
      </c>
    </row>
    <row r="30" spans="1:2" x14ac:dyDescent="0.35">
      <c r="A30">
        <v>30</v>
      </c>
      <c r="B30">
        <v>1</v>
      </c>
    </row>
    <row r="31" spans="1:2" x14ac:dyDescent="0.35">
      <c r="A31">
        <v>31</v>
      </c>
      <c r="B31">
        <v>1</v>
      </c>
    </row>
    <row r="32" spans="1:2" x14ac:dyDescent="0.35">
      <c r="A32">
        <v>32</v>
      </c>
      <c r="B32">
        <v>1</v>
      </c>
    </row>
    <row r="33" spans="1:2" x14ac:dyDescent="0.35">
      <c r="A33">
        <v>33</v>
      </c>
      <c r="B33">
        <v>1</v>
      </c>
    </row>
    <row r="34" spans="1:2" x14ac:dyDescent="0.35">
      <c r="A34">
        <v>34</v>
      </c>
      <c r="B34">
        <v>1</v>
      </c>
    </row>
    <row r="35" spans="1:2" x14ac:dyDescent="0.35">
      <c r="A35">
        <v>35</v>
      </c>
      <c r="B35">
        <v>1</v>
      </c>
    </row>
    <row r="36" spans="1:2" x14ac:dyDescent="0.35">
      <c r="A36">
        <v>36</v>
      </c>
      <c r="B36">
        <v>1</v>
      </c>
    </row>
    <row r="37" spans="1:2" x14ac:dyDescent="0.35">
      <c r="A37">
        <v>37</v>
      </c>
      <c r="B37">
        <v>1</v>
      </c>
    </row>
    <row r="38" spans="1:2" x14ac:dyDescent="0.35">
      <c r="A38">
        <v>38</v>
      </c>
      <c r="B38">
        <v>1</v>
      </c>
    </row>
    <row r="39" spans="1:2" x14ac:dyDescent="0.35">
      <c r="A39" t="s">
        <v>22</v>
      </c>
      <c r="B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Blank Class Order and scoring</vt:lpstr>
      <vt:lpstr>Primary Teams Scoring Sample</vt:lpstr>
      <vt:lpstr>Secondary Team Scoring Sample</vt:lpstr>
      <vt:lpstr>Placing lookup</vt:lpstr>
      <vt:lpstr>'Primary Teams Scoring Sample'!Print_Area</vt:lpstr>
      <vt:lpstr>'Secondary Team Scoring Sample'!Print_Area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creator>Stephanie</dc:creator>
  <cp:lastModifiedBy>Christine</cp:lastModifiedBy>
  <cp:lastPrinted>2015-03-21T04:24:47Z</cp:lastPrinted>
  <dcterms:created xsi:type="dcterms:W3CDTF">2013-03-11T05:06:21Z</dcterms:created>
  <dcterms:modified xsi:type="dcterms:W3CDTF">2015-04-16T04:32:12Z</dcterms:modified>
</cp:coreProperties>
</file>