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terschoolqld\Documents\"/>
    </mc:Choice>
  </mc:AlternateContent>
  <bookViews>
    <workbookView xWindow="0" yWindow="0" windowWidth="19200" windowHeight="8235" activeTab="4"/>
  </bookViews>
  <sheets>
    <sheet name="Primary 45" sheetId="12" r:id="rId1"/>
    <sheet name="Primary 80" sheetId="13" r:id="rId2"/>
    <sheet name="Senior 60" sheetId="9" r:id="rId3"/>
    <sheet name="Senior 80" sheetId="10" r:id="rId4"/>
    <sheet name="Senior 95" sheetId="11" r:id="rId5"/>
    <sheet name="Senior Results" sheetId="4" r:id="rId6"/>
    <sheet name="Junior Results" sheetId="6" r:id="rId7"/>
    <sheet name="Senior Entry Master" sheetId="1" r:id="rId8"/>
    <sheet name="Junior Entry Master" sheetId="5" r:id="rId9"/>
    <sheet name="Sheet4" sheetId="7" r:id="rId10"/>
  </sheets>
  <externalReferences>
    <externalReference r:id="rId11"/>
  </externalReferences>
  <definedNames>
    <definedName name="_xlnm.Print_Area" localSheetId="6">'Junior Results'!$A$1:$AJ$15</definedName>
    <definedName name="_xlnm.Print_Area" localSheetId="5">'Senior Results'!$A$1:$AJ$30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6" i="6" l="1"/>
  <c r="Z26" i="6"/>
  <c r="U26" i="6"/>
  <c r="Q26" i="6"/>
  <c r="N26" i="6"/>
  <c r="I26" i="6"/>
  <c r="AB25" i="6"/>
  <c r="Z25" i="6"/>
  <c r="U25" i="6"/>
  <c r="Q25" i="6"/>
  <c r="N25" i="6"/>
  <c r="I25" i="6"/>
  <c r="AC25" i="6"/>
  <c r="AD25" i="6"/>
  <c r="AE25" i="6"/>
  <c r="AC24" i="6"/>
  <c r="AD24" i="6"/>
  <c r="AE24" i="6"/>
  <c r="AB24" i="6"/>
  <c r="Z24" i="6"/>
  <c r="U24" i="6"/>
  <c r="Q24" i="6"/>
  <c r="N24" i="6"/>
  <c r="I24" i="6"/>
  <c r="AB23" i="6"/>
  <c r="Z23" i="6"/>
  <c r="U23" i="6"/>
  <c r="Q23" i="6"/>
  <c r="N23" i="6"/>
  <c r="I23" i="6"/>
  <c r="AC23" i="6"/>
  <c r="AD23" i="6"/>
  <c r="AE23" i="6"/>
  <c r="N17" i="5"/>
  <c r="AB19" i="5"/>
  <c r="Z19" i="5"/>
  <c r="U19" i="5"/>
  <c r="Q19" i="5"/>
  <c r="N19" i="5"/>
  <c r="I19" i="5"/>
  <c r="AB18" i="5"/>
  <c r="Z18" i="5"/>
  <c r="U18" i="5"/>
  <c r="Q18" i="5"/>
  <c r="N18" i="5"/>
  <c r="I18" i="5"/>
  <c r="AB17" i="5"/>
  <c r="Z17" i="5"/>
  <c r="U17" i="5"/>
  <c r="Q17" i="5"/>
  <c r="I17" i="5"/>
  <c r="G10" i="13"/>
  <c r="H10" i="13"/>
  <c r="K10" i="13"/>
  <c r="G9" i="13"/>
  <c r="H9" i="13"/>
  <c r="K9" i="13"/>
  <c r="E5" i="13"/>
  <c r="E5" i="12"/>
  <c r="F17" i="11"/>
  <c r="G17" i="11"/>
  <c r="H17" i="11"/>
  <c r="K17" i="11"/>
  <c r="F16" i="11"/>
  <c r="G16" i="11"/>
  <c r="H16" i="11"/>
  <c r="K16" i="11"/>
  <c r="F15" i="11"/>
  <c r="G15" i="11"/>
  <c r="H15" i="11"/>
  <c r="K15" i="11"/>
  <c r="F14" i="11"/>
  <c r="G14" i="11"/>
  <c r="H14" i="11"/>
  <c r="K14" i="11"/>
  <c r="F13" i="11"/>
  <c r="G13" i="11"/>
  <c r="H13" i="11"/>
  <c r="K13" i="11"/>
  <c r="F12" i="11"/>
  <c r="G12" i="11"/>
  <c r="H12" i="11"/>
  <c r="K12" i="11"/>
  <c r="F11" i="11"/>
  <c r="G11" i="11"/>
  <c r="H11" i="11"/>
  <c r="K11" i="11"/>
  <c r="F10" i="11"/>
  <c r="G10" i="11"/>
  <c r="H10" i="11"/>
  <c r="K10" i="11"/>
  <c r="F9" i="11"/>
  <c r="G9" i="11"/>
  <c r="H9" i="11"/>
  <c r="K9" i="11"/>
  <c r="F16" i="10"/>
  <c r="G16" i="10"/>
  <c r="H16" i="10"/>
  <c r="K16" i="10"/>
  <c r="F15" i="10"/>
  <c r="G15" i="10"/>
  <c r="H15" i="10"/>
  <c r="K15" i="10"/>
  <c r="F14" i="10"/>
  <c r="G14" i="10"/>
  <c r="H14" i="10"/>
  <c r="K14" i="10"/>
  <c r="F13" i="10"/>
  <c r="G13" i="10"/>
  <c r="H13" i="10"/>
  <c r="K13" i="10"/>
  <c r="F12" i="10"/>
  <c r="G12" i="10"/>
  <c r="H12" i="10"/>
  <c r="K12" i="10"/>
  <c r="F11" i="10"/>
  <c r="G11" i="10"/>
  <c r="H11" i="10"/>
  <c r="K11" i="10"/>
  <c r="F10" i="10"/>
  <c r="G10" i="10"/>
  <c r="H10" i="10"/>
  <c r="K10" i="10"/>
  <c r="F9" i="10"/>
  <c r="G9" i="10"/>
  <c r="H9" i="10"/>
  <c r="K9" i="10"/>
  <c r="F14" i="9"/>
  <c r="G14" i="9"/>
  <c r="H14" i="9"/>
  <c r="K14" i="9"/>
  <c r="F13" i="9"/>
  <c r="G13" i="9"/>
  <c r="H13" i="9"/>
  <c r="K13" i="9"/>
  <c r="F12" i="9"/>
  <c r="G12" i="9"/>
  <c r="H12" i="9"/>
  <c r="K12" i="9"/>
  <c r="F11" i="9"/>
  <c r="G11" i="9"/>
  <c r="H11" i="9"/>
  <c r="K11" i="9"/>
  <c r="F10" i="9"/>
  <c r="G10" i="9"/>
  <c r="H10" i="9"/>
  <c r="K10" i="9"/>
  <c r="F9" i="9"/>
  <c r="G9" i="9"/>
  <c r="H9" i="9"/>
  <c r="K9" i="9"/>
  <c r="AC17" i="5"/>
  <c r="AD17" i="5"/>
  <c r="AE17" i="5"/>
  <c r="AC18" i="5"/>
  <c r="AD18" i="5"/>
  <c r="AE18" i="5"/>
  <c r="AC27" i="4"/>
  <c r="AD27" i="4"/>
  <c r="AE27" i="4"/>
  <c r="AH27" i="4"/>
  <c r="Y9" i="5"/>
  <c r="O9" i="5"/>
  <c r="L9" i="5"/>
  <c r="Y10" i="5"/>
  <c r="O10" i="5"/>
  <c r="L10" i="5"/>
  <c r="L15" i="5"/>
  <c r="L13" i="5"/>
  <c r="L12" i="5"/>
  <c r="AB12" i="5"/>
  <c r="AC12" i="5"/>
  <c r="AD12" i="5"/>
  <c r="L11" i="5"/>
  <c r="L8" i="5"/>
  <c r="AC13" i="5"/>
  <c r="AD13" i="5"/>
  <c r="AA100" i="6"/>
  <c r="AC100" i="6"/>
  <c r="AA99" i="6"/>
  <c r="Y99" i="6"/>
  <c r="AC99" i="6"/>
  <c r="AA98" i="6"/>
  <c r="Y98" i="6"/>
  <c r="AA97" i="6"/>
  <c r="Y97" i="6"/>
  <c r="P97" i="6"/>
  <c r="AA96" i="6"/>
  <c r="Y96" i="6"/>
  <c r="P96" i="6"/>
  <c r="AA95" i="6"/>
  <c r="Y95" i="6"/>
  <c r="P95" i="6"/>
  <c r="AA94" i="6"/>
  <c r="Y94" i="6"/>
  <c r="P94" i="6"/>
  <c r="AA93" i="6"/>
  <c r="Y93" i="6"/>
  <c r="P93" i="6"/>
  <c r="AA92" i="6"/>
  <c r="Y92" i="6"/>
  <c r="P92" i="6"/>
  <c r="AA91" i="6"/>
  <c r="Y91" i="6"/>
  <c r="P91" i="6"/>
  <c r="L91" i="6"/>
  <c r="AA90" i="6"/>
  <c r="Y90" i="6"/>
  <c r="P90" i="6"/>
  <c r="L90" i="6"/>
  <c r="AA89" i="6"/>
  <c r="Y89" i="6"/>
  <c r="P89" i="6"/>
  <c r="L89" i="6"/>
  <c r="AA88" i="6"/>
  <c r="Y88" i="6"/>
  <c r="P88" i="6"/>
  <c r="L88" i="6"/>
  <c r="AA87" i="6"/>
  <c r="Y87" i="6"/>
  <c r="P87" i="6"/>
  <c r="L87" i="6"/>
  <c r="AA86" i="6"/>
  <c r="Y86" i="6"/>
  <c r="P86" i="6"/>
  <c r="L86" i="6"/>
  <c r="AA85" i="6"/>
  <c r="Y85" i="6"/>
  <c r="P85" i="6"/>
  <c r="L85" i="6"/>
  <c r="AA84" i="6"/>
  <c r="Y84" i="6"/>
  <c r="P84" i="6"/>
  <c r="L84" i="6"/>
  <c r="AA83" i="6"/>
  <c r="Y83" i="6"/>
  <c r="P83" i="6"/>
  <c r="L83" i="6"/>
  <c r="AA82" i="6"/>
  <c r="Y82" i="6"/>
  <c r="P82" i="6"/>
  <c r="L82" i="6"/>
  <c r="AA81" i="6"/>
  <c r="Y81" i="6"/>
  <c r="P81" i="6"/>
  <c r="L81" i="6"/>
  <c r="AA80" i="6"/>
  <c r="Y80" i="6"/>
  <c r="P80" i="6"/>
  <c r="L80" i="6"/>
  <c r="AA79" i="6"/>
  <c r="Y79" i="6"/>
  <c r="P79" i="6"/>
  <c r="L79" i="6"/>
  <c r="AA78" i="6"/>
  <c r="Y78" i="6"/>
  <c r="P78" i="6"/>
  <c r="L78" i="6"/>
  <c r="AA77" i="6"/>
  <c r="Y77" i="6"/>
  <c r="P77" i="6"/>
  <c r="L77" i="6"/>
  <c r="AA76" i="6"/>
  <c r="Y76" i="6"/>
  <c r="P76" i="6"/>
  <c r="L76" i="6"/>
  <c r="AA75" i="6"/>
  <c r="Y75" i="6"/>
  <c r="P75" i="6"/>
  <c r="L75" i="6"/>
  <c r="AA74" i="6"/>
  <c r="Y74" i="6"/>
  <c r="P74" i="6"/>
  <c r="L74" i="6"/>
  <c r="AA73" i="6"/>
  <c r="Y73" i="6"/>
  <c r="P73" i="6"/>
  <c r="L73" i="6"/>
  <c r="AA72" i="6"/>
  <c r="Y72" i="6"/>
  <c r="P72" i="6"/>
  <c r="L72" i="6"/>
  <c r="AA71" i="6"/>
  <c r="Y71" i="6"/>
  <c r="P71" i="6"/>
  <c r="L71" i="6"/>
  <c r="AA70" i="6"/>
  <c r="Y70" i="6"/>
  <c r="P70" i="6"/>
  <c r="L70" i="6"/>
  <c r="AA69" i="6"/>
  <c r="Y69" i="6"/>
  <c r="P69" i="6"/>
  <c r="L69" i="6"/>
  <c r="AA68" i="6"/>
  <c r="Y68" i="6"/>
  <c r="P68" i="6"/>
  <c r="L68" i="6"/>
  <c r="AA67" i="6"/>
  <c r="Y67" i="6"/>
  <c r="P67" i="6"/>
  <c r="L67" i="6"/>
  <c r="AA66" i="6"/>
  <c r="Y66" i="6"/>
  <c r="P66" i="6"/>
  <c r="L66" i="6"/>
  <c r="AA65" i="6"/>
  <c r="Y65" i="6"/>
  <c r="P65" i="6"/>
  <c r="L65" i="6"/>
  <c r="AA64" i="6"/>
  <c r="Y64" i="6"/>
  <c r="P64" i="6"/>
  <c r="L64" i="6"/>
  <c r="AA63" i="6"/>
  <c r="Y63" i="6"/>
  <c r="P63" i="6"/>
  <c r="L63" i="6"/>
  <c r="AA62" i="6"/>
  <c r="Y62" i="6"/>
  <c r="P62" i="6"/>
  <c r="L62" i="6"/>
  <c r="AA61" i="6"/>
  <c r="Y61" i="6"/>
  <c r="P61" i="6"/>
  <c r="L61" i="6"/>
  <c r="AA60" i="6"/>
  <c r="Y60" i="6"/>
  <c r="P60" i="6"/>
  <c r="L60" i="6"/>
  <c r="AA59" i="6"/>
  <c r="Y59" i="6"/>
  <c r="P59" i="6"/>
  <c r="L59" i="6"/>
  <c r="AA58" i="6"/>
  <c r="Y58" i="6"/>
  <c r="L58" i="6"/>
  <c r="AA57" i="6"/>
  <c r="Y57" i="6"/>
  <c r="L57" i="6"/>
  <c r="AA56" i="6"/>
  <c r="Y56" i="6"/>
  <c r="L56" i="6"/>
  <c r="AA55" i="6"/>
  <c r="Y55" i="6"/>
  <c r="L55" i="6"/>
  <c r="AA54" i="6"/>
  <c r="Y54" i="6"/>
  <c r="L54" i="6"/>
  <c r="AA53" i="6"/>
  <c r="Y53" i="6"/>
  <c r="L53" i="6"/>
  <c r="AA52" i="6"/>
  <c r="Y52" i="6"/>
  <c r="L52" i="6"/>
  <c r="AA51" i="6"/>
  <c r="Y51" i="6"/>
  <c r="L51" i="6"/>
  <c r="AA50" i="6"/>
  <c r="Y50" i="6"/>
  <c r="L50" i="6"/>
  <c r="AA49" i="6"/>
  <c r="Y49" i="6"/>
  <c r="L49" i="6"/>
  <c r="AA48" i="6"/>
  <c r="Y48" i="6"/>
  <c r="L48" i="6"/>
  <c r="AA47" i="6"/>
  <c r="Y47" i="6"/>
  <c r="L47" i="6"/>
  <c r="AA46" i="6"/>
  <c r="Y46" i="6"/>
  <c r="L46" i="6"/>
  <c r="AA45" i="6"/>
  <c r="Y45" i="6"/>
  <c r="L45" i="6"/>
  <c r="AA44" i="6"/>
  <c r="Y44" i="6"/>
  <c r="L44" i="6"/>
  <c r="AA43" i="6"/>
  <c r="Y43" i="6"/>
  <c r="L43" i="6"/>
  <c r="AA42" i="6"/>
  <c r="Y42" i="6"/>
  <c r="L42" i="6"/>
  <c r="AA41" i="6"/>
  <c r="Y41" i="6"/>
  <c r="L41" i="6"/>
  <c r="AA40" i="6"/>
  <c r="Y40" i="6"/>
  <c r="L40" i="6"/>
  <c r="AA39" i="6"/>
  <c r="Y39" i="6"/>
  <c r="L39" i="6"/>
  <c r="AA38" i="6"/>
  <c r="Y38" i="6"/>
  <c r="L38" i="6"/>
  <c r="AA37" i="6"/>
  <c r="Y37" i="6"/>
  <c r="L37" i="6"/>
  <c r="AA36" i="6"/>
  <c r="Y36" i="6"/>
  <c r="L36" i="6"/>
  <c r="AA35" i="6"/>
  <c r="Y35" i="6"/>
  <c r="L35" i="6"/>
  <c r="AA34" i="6"/>
  <c r="Y34" i="6"/>
  <c r="L34" i="6"/>
  <c r="AA33" i="6"/>
  <c r="Y33" i="6"/>
  <c r="L33" i="6"/>
  <c r="AA32" i="6"/>
  <c r="Y32" i="6"/>
  <c r="L32" i="6"/>
  <c r="AA31" i="6"/>
  <c r="Y31" i="6"/>
  <c r="L31" i="6"/>
  <c r="AA30" i="6"/>
  <c r="Y30" i="6"/>
  <c r="L30" i="6"/>
  <c r="AA29" i="6"/>
  <c r="Y29" i="6"/>
  <c r="L29" i="6"/>
  <c r="AA28" i="6"/>
  <c r="Y28" i="6"/>
  <c r="L28" i="6"/>
  <c r="AB27" i="6"/>
  <c r="AA27" i="6"/>
  <c r="Y27" i="6"/>
  <c r="L27" i="6"/>
  <c r="AB22" i="6"/>
  <c r="AA22" i="6"/>
  <c r="Y22" i="6"/>
  <c r="O22" i="6"/>
  <c r="L22" i="6"/>
  <c r="AB21" i="6"/>
  <c r="AA21" i="6"/>
  <c r="Y21" i="6"/>
  <c r="O21" i="6"/>
  <c r="L21" i="6"/>
  <c r="AB19" i="6"/>
  <c r="AA19" i="6"/>
  <c r="Y19" i="6"/>
  <c r="O19" i="6"/>
  <c r="L19" i="6"/>
  <c r="AB20" i="6"/>
  <c r="AA20" i="6"/>
  <c r="Y20" i="6"/>
  <c r="O20" i="6"/>
  <c r="L20" i="6"/>
  <c r="AB18" i="6"/>
  <c r="AA18" i="6"/>
  <c r="Y18" i="6"/>
  <c r="O18" i="6"/>
  <c r="L18" i="6"/>
  <c r="AB14" i="6"/>
  <c r="AA14" i="6"/>
  <c r="Y14" i="6"/>
  <c r="O14" i="6"/>
  <c r="L14" i="6"/>
  <c r="AB13" i="6"/>
  <c r="AA13" i="6"/>
  <c r="Y13" i="6"/>
  <c r="O13" i="6"/>
  <c r="L13" i="6"/>
  <c r="AB10" i="6"/>
  <c r="AA10" i="6"/>
  <c r="Y10" i="6"/>
  <c r="O10" i="6"/>
  <c r="L10" i="6"/>
  <c r="AB11" i="6"/>
  <c r="AA11" i="6"/>
  <c r="Y11" i="6"/>
  <c r="O11" i="6"/>
  <c r="L11" i="6"/>
  <c r="AB9" i="6"/>
  <c r="AA9" i="6"/>
  <c r="Y9" i="6"/>
  <c r="O9" i="6"/>
  <c r="L9" i="6"/>
  <c r="AB12" i="6"/>
  <c r="AA12" i="6"/>
  <c r="Y12" i="6"/>
  <c r="O12" i="6"/>
  <c r="L12" i="6"/>
  <c r="E5" i="6"/>
  <c r="AA15" i="5"/>
  <c r="AA13" i="5"/>
  <c r="AA12" i="5"/>
  <c r="AA11" i="5"/>
  <c r="AA10" i="5"/>
  <c r="AA9" i="5"/>
  <c r="AA8" i="5"/>
  <c r="O11" i="5"/>
  <c r="O12" i="5"/>
  <c r="O13" i="5"/>
  <c r="O8" i="5"/>
  <c r="AB90" i="5"/>
  <c r="Y89" i="5"/>
  <c r="AB89" i="5"/>
  <c r="Y88" i="5"/>
  <c r="Y87" i="5"/>
  <c r="P87" i="5"/>
  <c r="Y86" i="5"/>
  <c r="P86" i="5"/>
  <c r="Y85" i="5"/>
  <c r="P85" i="5"/>
  <c r="Y84" i="5"/>
  <c r="P84" i="5"/>
  <c r="Y83" i="5"/>
  <c r="P83" i="5"/>
  <c r="Y82" i="5"/>
  <c r="P82" i="5"/>
  <c r="Y81" i="5"/>
  <c r="P81" i="5"/>
  <c r="L81" i="5"/>
  <c r="AG80" i="5"/>
  <c r="Y80" i="5"/>
  <c r="P80" i="5"/>
  <c r="L80" i="5"/>
  <c r="AG79" i="5"/>
  <c r="Y79" i="5"/>
  <c r="P79" i="5"/>
  <c r="L79" i="5"/>
  <c r="AG78" i="5"/>
  <c r="Y78" i="5"/>
  <c r="P78" i="5"/>
  <c r="L78" i="5"/>
  <c r="AG77" i="5"/>
  <c r="Y77" i="5"/>
  <c r="P77" i="5"/>
  <c r="L77" i="5"/>
  <c r="AG76" i="5"/>
  <c r="Y76" i="5"/>
  <c r="P76" i="5"/>
  <c r="L76" i="5"/>
  <c r="AG75" i="5"/>
  <c r="Y75" i="5"/>
  <c r="P75" i="5"/>
  <c r="L75" i="5"/>
  <c r="AG74" i="5"/>
  <c r="Y74" i="5"/>
  <c r="P74" i="5"/>
  <c r="L74" i="5"/>
  <c r="AG73" i="5"/>
  <c r="Y73" i="5"/>
  <c r="P73" i="5"/>
  <c r="L73" i="5"/>
  <c r="AG72" i="5"/>
  <c r="Y72" i="5"/>
  <c r="P72" i="5"/>
  <c r="L72" i="5"/>
  <c r="AG71" i="5"/>
  <c r="Y71" i="5"/>
  <c r="P71" i="5"/>
  <c r="L71" i="5"/>
  <c r="AG70" i="5"/>
  <c r="Y70" i="5"/>
  <c r="P70" i="5"/>
  <c r="L70" i="5"/>
  <c r="AG69" i="5"/>
  <c r="Y69" i="5"/>
  <c r="P69" i="5"/>
  <c r="L69" i="5"/>
  <c r="AG68" i="5"/>
  <c r="Y68" i="5"/>
  <c r="P68" i="5"/>
  <c r="L68" i="5"/>
  <c r="AG67" i="5"/>
  <c r="Y67" i="5"/>
  <c r="P67" i="5"/>
  <c r="L67" i="5"/>
  <c r="AG66" i="5"/>
  <c r="Y66" i="5"/>
  <c r="P66" i="5"/>
  <c r="L66" i="5"/>
  <c r="AG65" i="5"/>
  <c r="Y65" i="5"/>
  <c r="P65" i="5"/>
  <c r="L65" i="5"/>
  <c r="AG64" i="5"/>
  <c r="Y64" i="5"/>
  <c r="P64" i="5"/>
  <c r="L64" i="5"/>
  <c r="AG63" i="5"/>
  <c r="Y63" i="5"/>
  <c r="P63" i="5"/>
  <c r="L63" i="5"/>
  <c r="AG62" i="5"/>
  <c r="Y62" i="5"/>
  <c r="P62" i="5"/>
  <c r="L62" i="5"/>
  <c r="AG61" i="5"/>
  <c r="Y61" i="5"/>
  <c r="P61" i="5"/>
  <c r="L61" i="5"/>
  <c r="AG60" i="5"/>
  <c r="Y60" i="5"/>
  <c r="P60" i="5"/>
  <c r="L60" i="5"/>
  <c r="AG59" i="5"/>
  <c r="Y59" i="5"/>
  <c r="P59" i="5"/>
  <c r="L59" i="5"/>
  <c r="AG58" i="5"/>
  <c r="Y58" i="5"/>
  <c r="P58" i="5"/>
  <c r="L58" i="5"/>
  <c r="AG57" i="5"/>
  <c r="Y57" i="5"/>
  <c r="P57" i="5"/>
  <c r="L57" i="5"/>
  <c r="AG56" i="5"/>
  <c r="Y56" i="5"/>
  <c r="P56" i="5"/>
  <c r="L56" i="5"/>
  <c r="AG55" i="5"/>
  <c r="Y55" i="5"/>
  <c r="P55" i="5"/>
  <c r="L55" i="5"/>
  <c r="AG54" i="5"/>
  <c r="Y54" i="5"/>
  <c r="P54" i="5"/>
  <c r="L54" i="5"/>
  <c r="AG53" i="5"/>
  <c r="Y53" i="5"/>
  <c r="P53" i="5"/>
  <c r="L53" i="5"/>
  <c r="AG52" i="5"/>
  <c r="Y52" i="5"/>
  <c r="P52" i="5"/>
  <c r="L52" i="5"/>
  <c r="AG51" i="5"/>
  <c r="Y51" i="5"/>
  <c r="P51" i="5"/>
  <c r="L51" i="5"/>
  <c r="AG50" i="5"/>
  <c r="Y50" i="5"/>
  <c r="P50" i="5"/>
  <c r="L50" i="5"/>
  <c r="AG49" i="5"/>
  <c r="Y49" i="5"/>
  <c r="P49" i="5"/>
  <c r="L49" i="5"/>
  <c r="AG48" i="5"/>
  <c r="Y48" i="5"/>
  <c r="L48" i="5"/>
  <c r="AG47" i="5"/>
  <c r="Y47" i="5"/>
  <c r="L47" i="5"/>
  <c r="AG46" i="5"/>
  <c r="Y46" i="5"/>
  <c r="L46" i="5"/>
  <c r="AG45" i="5"/>
  <c r="Y45" i="5"/>
  <c r="L45" i="5"/>
  <c r="AG44" i="5"/>
  <c r="Y44" i="5"/>
  <c r="L44" i="5"/>
  <c r="AG43" i="5"/>
  <c r="Y43" i="5"/>
  <c r="L43" i="5"/>
  <c r="AD42" i="5"/>
  <c r="AG42" i="5"/>
  <c r="Y42" i="5"/>
  <c r="L42" i="5"/>
  <c r="AD41" i="5"/>
  <c r="AG41" i="5"/>
  <c r="Y41" i="5"/>
  <c r="L41" i="5"/>
  <c r="Y40" i="5"/>
  <c r="L40" i="5"/>
  <c r="Y39" i="5"/>
  <c r="L39" i="5"/>
  <c r="Y38" i="5"/>
  <c r="L38" i="5"/>
  <c r="Y37" i="5"/>
  <c r="L37" i="5"/>
  <c r="Y36" i="5"/>
  <c r="L36" i="5"/>
  <c r="Y35" i="5"/>
  <c r="L35" i="5"/>
  <c r="Y34" i="5"/>
  <c r="L34" i="5"/>
  <c r="Y33" i="5"/>
  <c r="L33" i="5"/>
  <c r="Y32" i="5"/>
  <c r="L32" i="5"/>
  <c r="Y31" i="5"/>
  <c r="L31" i="5"/>
  <c r="Y30" i="5"/>
  <c r="L30" i="5"/>
  <c r="Y29" i="5"/>
  <c r="L29" i="5"/>
  <c r="Y28" i="5"/>
  <c r="L28" i="5"/>
  <c r="Y27" i="5"/>
  <c r="L27" i="5"/>
  <c r="Y26" i="5"/>
  <c r="L26" i="5"/>
  <c r="Y25" i="5"/>
  <c r="L25" i="5"/>
  <c r="Y24" i="5"/>
  <c r="L24" i="5"/>
  <c r="Y23" i="5"/>
  <c r="L23" i="5"/>
  <c r="Y22" i="5"/>
  <c r="L22" i="5"/>
  <c r="Y21" i="5"/>
  <c r="L21" i="5"/>
  <c r="Y20" i="5"/>
  <c r="L20" i="5"/>
  <c r="Y15" i="5"/>
  <c r="Y13" i="5"/>
  <c r="Y12" i="5"/>
  <c r="Y11" i="5"/>
  <c r="AB11" i="5"/>
  <c r="F10" i="12"/>
  <c r="G10" i="12"/>
  <c r="H10" i="12"/>
  <c r="K10" i="12"/>
  <c r="Y8" i="5"/>
  <c r="E5" i="5"/>
  <c r="AC10" i="6"/>
  <c r="AB9" i="5"/>
  <c r="AC9" i="5"/>
  <c r="AD9" i="5"/>
  <c r="AG9" i="5"/>
  <c r="AB10" i="5"/>
  <c r="AC97" i="6"/>
  <c r="AD10" i="6"/>
  <c r="AE10" i="6"/>
  <c r="AH10" i="6"/>
  <c r="AC98" i="6"/>
  <c r="AC11" i="5"/>
  <c r="AD11" i="5"/>
  <c r="AC8" i="5"/>
  <c r="AD8" i="5"/>
  <c r="AG8" i="5"/>
  <c r="AG37" i="5"/>
  <c r="AB46" i="5"/>
  <c r="AB50" i="5"/>
  <c r="AB54" i="5"/>
  <c r="AB58" i="5"/>
  <c r="AB62" i="5"/>
  <c r="AB66" i="5"/>
  <c r="AB70" i="5"/>
  <c r="AB74" i="5"/>
  <c r="AB78" i="5"/>
  <c r="AG38" i="5"/>
  <c r="AB39" i="5"/>
  <c r="AC39" i="5"/>
  <c r="AD39" i="5"/>
  <c r="AG39" i="5"/>
  <c r="AB40" i="5"/>
  <c r="AC40" i="5"/>
  <c r="AD40" i="5"/>
  <c r="AG40" i="5"/>
  <c r="AB41" i="5"/>
  <c r="AB42" i="5"/>
  <c r="AB45" i="5"/>
  <c r="AB49" i="5"/>
  <c r="AB53" i="5"/>
  <c r="AB57" i="5"/>
  <c r="AB61" i="5"/>
  <c r="AB65" i="5"/>
  <c r="AB69" i="5"/>
  <c r="AB73" i="5"/>
  <c r="AB77" i="5"/>
  <c r="AB81" i="5"/>
  <c r="AB82" i="5"/>
  <c r="AB85" i="5"/>
  <c r="AB86" i="5"/>
  <c r="AG13" i="5"/>
  <c r="AG15" i="5"/>
  <c r="AG19" i="5"/>
  <c r="AG22" i="5"/>
  <c r="AG27" i="5"/>
  <c r="AG31" i="5"/>
  <c r="AG34" i="5"/>
  <c r="AG36" i="5"/>
  <c r="AB44" i="5"/>
  <c r="AB48" i="5"/>
  <c r="AB52" i="5"/>
  <c r="AB56" i="5"/>
  <c r="AB60" i="5"/>
  <c r="AB64" i="5"/>
  <c r="AB68" i="5"/>
  <c r="AB72" i="5"/>
  <c r="AB76" i="5"/>
  <c r="AB80" i="5"/>
  <c r="AB87" i="5"/>
  <c r="AB88" i="5"/>
  <c r="AG11" i="5"/>
  <c r="AG18" i="5"/>
  <c r="AG23" i="5"/>
  <c r="AG26" i="5"/>
  <c r="AG30" i="5"/>
  <c r="AG35" i="5"/>
  <c r="AB43" i="5"/>
  <c r="AB47" i="5"/>
  <c r="AB51" i="5"/>
  <c r="AB55" i="5"/>
  <c r="AB59" i="5"/>
  <c r="AB63" i="5"/>
  <c r="AB67" i="5"/>
  <c r="AB71" i="5"/>
  <c r="AB75" i="5"/>
  <c r="AB79" i="5"/>
  <c r="AB83" i="5"/>
  <c r="AB84" i="5"/>
  <c r="AG20" i="5"/>
  <c r="AG24" i="5"/>
  <c r="AG28" i="5"/>
  <c r="AG32" i="5"/>
  <c r="AG12" i="5"/>
  <c r="AG17" i="5"/>
  <c r="AG21" i="5"/>
  <c r="AG25" i="5"/>
  <c r="AG29" i="5"/>
  <c r="AG33" i="5"/>
  <c r="I9" i="1"/>
  <c r="N9" i="1"/>
  <c r="Q9" i="1"/>
  <c r="U9" i="1"/>
  <c r="Z9" i="1"/>
  <c r="I10" i="1"/>
  <c r="N10" i="1"/>
  <c r="Q10" i="1"/>
  <c r="U10" i="1"/>
  <c r="Z10" i="1"/>
  <c r="I11" i="1"/>
  <c r="N11" i="1"/>
  <c r="Q11" i="1"/>
  <c r="U11" i="1"/>
  <c r="Z11" i="1"/>
  <c r="I12" i="1"/>
  <c r="N12" i="1"/>
  <c r="Q12" i="1"/>
  <c r="U12" i="1"/>
  <c r="Z12" i="1"/>
  <c r="I13" i="1"/>
  <c r="N13" i="1"/>
  <c r="Q13" i="1"/>
  <c r="U13" i="1"/>
  <c r="Z13" i="1"/>
  <c r="I14" i="1"/>
  <c r="N14" i="1"/>
  <c r="Q14" i="1"/>
  <c r="U14" i="1"/>
  <c r="Z14" i="1"/>
  <c r="I15" i="1"/>
  <c r="N15" i="1"/>
  <c r="Q15" i="1"/>
  <c r="U15" i="1"/>
  <c r="Z15" i="1"/>
  <c r="I20" i="1"/>
  <c r="N20" i="1"/>
  <c r="Q20" i="1"/>
  <c r="U20" i="1"/>
  <c r="Z20" i="1"/>
  <c r="I16" i="1"/>
  <c r="N16" i="1"/>
  <c r="Q16" i="1"/>
  <c r="U16" i="1"/>
  <c r="Z16" i="1"/>
  <c r="I17" i="1"/>
  <c r="N17" i="1"/>
  <c r="Q17" i="1"/>
  <c r="U17" i="1"/>
  <c r="Z17" i="1"/>
  <c r="I21" i="1"/>
  <c r="N21" i="1"/>
  <c r="Q21" i="1"/>
  <c r="U21" i="1"/>
  <c r="Z21" i="1"/>
  <c r="I22" i="1"/>
  <c r="N22" i="1"/>
  <c r="Q22" i="1"/>
  <c r="U22" i="1"/>
  <c r="Z22" i="1"/>
  <c r="I23" i="1"/>
  <c r="N23" i="1"/>
  <c r="Q23" i="1"/>
  <c r="U23" i="1"/>
  <c r="Z23" i="1"/>
  <c r="I24" i="1"/>
  <c r="N24" i="1"/>
  <c r="Q24" i="1"/>
  <c r="U24" i="1"/>
  <c r="Z24" i="1"/>
  <c r="I25" i="1"/>
  <c r="N25" i="1"/>
  <c r="Q25" i="1"/>
  <c r="U25" i="1"/>
  <c r="Z25" i="1"/>
  <c r="I26" i="1"/>
  <c r="N26" i="1"/>
  <c r="Q26" i="1"/>
  <c r="U26" i="1"/>
  <c r="Z26" i="1"/>
  <c r="I27" i="1"/>
  <c r="N27" i="1"/>
  <c r="Q27" i="1"/>
  <c r="U27" i="1"/>
  <c r="Z27" i="1"/>
  <c r="I28" i="1"/>
  <c r="N28" i="1"/>
  <c r="Q28" i="1"/>
  <c r="U28" i="1"/>
  <c r="Z28" i="1"/>
  <c r="I29" i="1"/>
  <c r="N29" i="1"/>
  <c r="Q29" i="1"/>
  <c r="U29" i="1"/>
  <c r="Z29" i="1"/>
  <c r="I30" i="1"/>
  <c r="N30" i="1"/>
  <c r="Q30" i="1"/>
  <c r="U30" i="1"/>
  <c r="Z30" i="1"/>
  <c r="I31" i="1"/>
  <c r="N31" i="1"/>
  <c r="Q31" i="1"/>
  <c r="U31" i="1"/>
  <c r="Z31" i="1"/>
  <c r="I32" i="1"/>
  <c r="N32" i="1"/>
  <c r="Q32" i="1"/>
  <c r="U32" i="1"/>
  <c r="Z32" i="1"/>
  <c r="I33" i="1"/>
  <c r="N33" i="1"/>
  <c r="Q33" i="1"/>
  <c r="U33" i="1"/>
  <c r="Z33" i="1"/>
  <c r="I34" i="1"/>
  <c r="N34" i="1"/>
  <c r="Q34" i="1"/>
  <c r="U34" i="1"/>
  <c r="Z34" i="1"/>
  <c r="I35" i="1"/>
  <c r="N35" i="1"/>
  <c r="Q35" i="1"/>
  <c r="U35" i="1"/>
  <c r="Z35" i="1"/>
  <c r="I36" i="1"/>
  <c r="N36" i="1"/>
  <c r="Q36" i="1"/>
  <c r="U36" i="1"/>
  <c r="Z36" i="1"/>
  <c r="I37" i="1"/>
  <c r="N37" i="1"/>
  <c r="Q37" i="1"/>
  <c r="U37" i="1"/>
  <c r="Z37" i="1"/>
  <c r="I38" i="1"/>
  <c r="N38" i="1"/>
  <c r="Q38" i="1"/>
  <c r="U38" i="1"/>
  <c r="Z38" i="1"/>
  <c r="I39" i="1"/>
  <c r="N39" i="1"/>
  <c r="Q39" i="1"/>
  <c r="U39" i="1"/>
  <c r="Z39" i="1"/>
  <c r="I40" i="1"/>
  <c r="N40" i="1"/>
  <c r="Q40" i="1"/>
  <c r="U40" i="1"/>
  <c r="Z40" i="1"/>
  <c r="I41" i="1"/>
  <c r="N41" i="1"/>
  <c r="Q41" i="1"/>
  <c r="U41" i="1"/>
  <c r="Z41" i="1"/>
  <c r="I42" i="1"/>
  <c r="N42" i="1"/>
  <c r="Q42" i="1"/>
  <c r="U42" i="1"/>
  <c r="Z42" i="1"/>
  <c r="I43" i="1"/>
  <c r="N43" i="1"/>
  <c r="Q43" i="1"/>
  <c r="U43" i="1"/>
  <c r="Z43" i="1"/>
  <c r="I44" i="1"/>
  <c r="N44" i="1"/>
  <c r="Q44" i="1"/>
  <c r="U44" i="1"/>
  <c r="Z44" i="1"/>
  <c r="I45" i="1"/>
  <c r="N45" i="1"/>
  <c r="Q45" i="1"/>
  <c r="U45" i="1"/>
  <c r="Z45" i="1"/>
  <c r="I46" i="1"/>
  <c r="N46" i="1"/>
  <c r="Q46" i="1"/>
  <c r="U46" i="1"/>
  <c r="Z46" i="1"/>
  <c r="I47" i="1"/>
  <c r="N47" i="1"/>
  <c r="Q47" i="1"/>
  <c r="U47" i="1"/>
  <c r="Z47" i="1"/>
  <c r="I48" i="1"/>
  <c r="N48" i="1"/>
  <c r="Q48" i="1"/>
  <c r="U48" i="1"/>
  <c r="Z48" i="1"/>
  <c r="I8" i="1"/>
  <c r="N8" i="1"/>
  <c r="Q8" i="1"/>
  <c r="U8" i="1"/>
  <c r="Z8" i="1"/>
  <c r="F11" i="12"/>
  <c r="G11" i="12"/>
  <c r="H11" i="12"/>
  <c r="AC10" i="5"/>
  <c r="AD10" i="5"/>
  <c r="AG10" i="5"/>
  <c r="AC11" i="6"/>
  <c r="AD11" i="6"/>
  <c r="AE11" i="6"/>
  <c r="F9" i="12"/>
  <c r="G9" i="12"/>
  <c r="H9" i="12"/>
  <c r="K9" i="12"/>
  <c r="AC9" i="6"/>
  <c r="AD9" i="6"/>
  <c r="AE9" i="6"/>
  <c r="AH9" i="6"/>
  <c r="AB102" i="4"/>
  <c r="AB101" i="4"/>
  <c r="Z101" i="4"/>
  <c r="AB100" i="4"/>
  <c r="Z100" i="4"/>
  <c r="U100" i="4"/>
  <c r="AB99" i="4"/>
  <c r="Z99" i="4"/>
  <c r="U99" i="4"/>
  <c r="Q99" i="4"/>
  <c r="AB98" i="4"/>
  <c r="Z98" i="4"/>
  <c r="U98" i="4"/>
  <c r="Q98" i="4"/>
  <c r="N98" i="4"/>
  <c r="AB97" i="4"/>
  <c r="Z97" i="4"/>
  <c r="U97" i="4"/>
  <c r="Q97" i="4"/>
  <c r="N97" i="4"/>
  <c r="AB96" i="4"/>
  <c r="Z96" i="4"/>
  <c r="U96" i="4"/>
  <c r="Q96" i="4"/>
  <c r="N96" i="4"/>
  <c r="AB95" i="4"/>
  <c r="Z95" i="4"/>
  <c r="U95" i="4"/>
  <c r="Q95" i="4"/>
  <c r="N95" i="4"/>
  <c r="AB94" i="4"/>
  <c r="Z94" i="4"/>
  <c r="U94" i="4"/>
  <c r="Q94" i="4"/>
  <c r="N94" i="4"/>
  <c r="AB93" i="4"/>
  <c r="Z93" i="4"/>
  <c r="U93" i="4"/>
  <c r="Q93" i="4"/>
  <c r="N93" i="4"/>
  <c r="I93" i="4"/>
  <c r="AB92" i="4"/>
  <c r="Z92" i="4"/>
  <c r="U92" i="4"/>
  <c r="Q92" i="4"/>
  <c r="N92" i="4"/>
  <c r="I92" i="4"/>
  <c r="AB91" i="4"/>
  <c r="Z91" i="4"/>
  <c r="U91" i="4"/>
  <c r="Q91" i="4"/>
  <c r="N91" i="4"/>
  <c r="I91" i="4"/>
  <c r="AB90" i="4"/>
  <c r="Z90" i="4"/>
  <c r="U90" i="4"/>
  <c r="Q90" i="4"/>
  <c r="N90" i="4"/>
  <c r="I90" i="4"/>
  <c r="AB89" i="4"/>
  <c r="Z89" i="4"/>
  <c r="U89" i="4"/>
  <c r="Q89" i="4"/>
  <c r="N89" i="4"/>
  <c r="I89" i="4"/>
  <c r="AB88" i="4"/>
  <c r="Z88" i="4"/>
  <c r="U88" i="4"/>
  <c r="Q88" i="4"/>
  <c r="N88" i="4"/>
  <c r="I88" i="4"/>
  <c r="AB87" i="4"/>
  <c r="Z87" i="4"/>
  <c r="U87" i="4"/>
  <c r="Q87" i="4"/>
  <c r="N87" i="4"/>
  <c r="I87" i="4"/>
  <c r="AB86" i="4"/>
  <c r="Z86" i="4"/>
  <c r="U86" i="4"/>
  <c r="Q86" i="4"/>
  <c r="N86" i="4"/>
  <c r="I86" i="4"/>
  <c r="AB85" i="4"/>
  <c r="Z85" i="4"/>
  <c r="U85" i="4"/>
  <c r="Q85" i="4"/>
  <c r="N85" i="4"/>
  <c r="I85" i="4"/>
  <c r="AB84" i="4"/>
  <c r="Z84" i="4"/>
  <c r="U84" i="4"/>
  <c r="Q84" i="4"/>
  <c r="N84" i="4"/>
  <c r="I84" i="4"/>
  <c r="AB83" i="4"/>
  <c r="Z83" i="4"/>
  <c r="U83" i="4"/>
  <c r="Q83" i="4"/>
  <c r="N83" i="4"/>
  <c r="I83" i="4"/>
  <c r="AB82" i="4"/>
  <c r="Z82" i="4"/>
  <c r="U82" i="4"/>
  <c r="Q82" i="4"/>
  <c r="N82" i="4"/>
  <c r="I82" i="4"/>
  <c r="AB81" i="4"/>
  <c r="Z81" i="4"/>
  <c r="U81" i="4"/>
  <c r="Q81" i="4"/>
  <c r="N81" i="4"/>
  <c r="I81" i="4"/>
  <c r="AB80" i="4"/>
  <c r="Z80" i="4"/>
  <c r="U80" i="4"/>
  <c r="Q80" i="4"/>
  <c r="N80" i="4"/>
  <c r="I80" i="4"/>
  <c r="AB79" i="4"/>
  <c r="Z79" i="4"/>
  <c r="U79" i="4"/>
  <c r="Q79" i="4"/>
  <c r="N79" i="4"/>
  <c r="I79" i="4"/>
  <c r="AB78" i="4"/>
  <c r="Z78" i="4"/>
  <c r="U78" i="4"/>
  <c r="Q78" i="4"/>
  <c r="N78" i="4"/>
  <c r="I78" i="4"/>
  <c r="AB77" i="4"/>
  <c r="Z77" i="4"/>
  <c r="U77" i="4"/>
  <c r="Q77" i="4"/>
  <c r="N77" i="4"/>
  <c r="I77" i="4"/>
  <c r="AB76" i="4"/>
  <c r="Z76" i="4"/>
  <c r="U76" i="4"/>
  <c r="Q76" i="4"/>
  <c r="N76" i="4"/>
  <c r="I76" i="4"/>
  <c r="AB75" i="4"/>
  <c r="Z75" i="4"/>
  <c r="U75" i="4"/>
  <c r="Q75" i="4"/>
  <c r="N75" i="4"/>
  <c r="I75" i="4"/>
  <c r="AB74" i="4"/>
  <c r="Z74" i="4"/>
  <c r="U74" i="4"/>
  <c r="Q74" i="4"/>
  <c r="N74" i="4"/>
  <c r="I74" i="4"/>
  <c r="AB73" i="4"/>
  <c r="Z73" i="4"/>
  <c r="U73" i="4"/>
  <c r="Q73" i="4"/>
  <c r="N73" i="4"/>
  <c r="I73" i="4"/>
  <c r="AB72" i="4"/>
  <c r="Z72" i="4"/>
  <c r="U72" i="4"/>
  <c r="Q72" i="4"/>
  <c r="N72" i="4"/>
  <c r="I72" i="4"/>
  <c r="AB71" i="4"/>
  <c r="Z71" i="4"/>
  <c r="U71" i="4"/>
  <c r="Q71" i="4"/>
  <c r="N71" i="4"/>
  <c r="I71" i="4"/>
  <c r="AB70" i="4"/>
  <c r="Z70" i="4"/>
  <c r="U70" i="4"/>
  <c r="Q70" i="4"/>
  <c r="N70" i="4"/>
  <c r="I70" i="4"/>
  <c r="AB69" i="4"/>
  <c r="Z69" i="4"/>
  <c r="U69" i="4"/>
  <c r="Q69" i="4"/>
  <c r="N69" i="4"/>
  <c r="I69" i="4"/>
  <c r="AB68" i="4"/>
  <c r="Z68" i="4"/>
  <c r="U68" i="4"/>
  <c r="Q68" i="4"/>
  <c r="N68" i="4"/>
  <c r="I68" i="4"/>
  <c r="AB67" i="4"/>
  <c r="Z67" i="4"/>
  <c r="U67" i="4"/>
  <c r="Q67" i="4"/>
  <c r="N67" i="4"/>
  <c r="I67" i="4"/>
  <c r="AB66" i="4"/>
  <c r="Z66" i="4"/>
  <c r="U66" i="4"/>
  <c r="Q66" i="4"/>
  <c r="N66" i="4"/>
  <c r="I66" i="4"/>
  <c r="AB65" i="4"/>
  <c r="Z65" i="4"/>
  <c r="U65" i="4"/>
  <c r="Q65" i="4"/>
  <c r="N65" i="4"/>
  <c r="I65" i="4"/>
  <c r="AB64" i="4"/>
  <c r="Z64" i="4"/>
  <c r="U64" i="4"/>
  <c r="Q64" i="4"/>
  <c r="N64" i="4"/>
  <c r="I64" i="4"/>
  <c r="AB63" i="4"/>
  <c r="Z63" i="4"/>
  <c r="U63" i="4"/>
  <c r="Q63" i="4"/>
  <c r="N63" i="4"/>
  <c r="I63" i="4"/>
  <c r="AB62" i="4"/>
  <c r="Z62" i="4"/>
  <c r="U62" i="4"/>
  <c r="Q62" i="4"/>
  <c r="N62" i="4"/>
  <c r="I62" i="4"/>
  <c r="AB61" i="4"/>
  <c r="Z61" i="4"/>
  <c r="U61" i="4"/>
  <c r="Q61" i="4"/>
  <c r="N61" i="4"/>
  <c r="I61" i="4"/>
  <c r="AB60" i="4"/>
  <c r="Z60" i="4"/>
  <c r="U60" i="4"/>
  <c r="Q60" i="4"/>
  <c r="N60" i="4"/>
  <c r="I60" i="4"/>
  <c r="AB59" i="4"/>
  <c r="Z59" i="4"/>
  <c r="U59" i="4"/>
  <c r="Q59" i="4"/>
  <c r="N59" i="4"/>
  <c r="I59" i="4"/>
  <c r="AB58" i="4"/>
  <c r="Z58" i="4"/>
  <c r="U58" i="4"/>
  <c r="Q58" i="4"/>
  <c r="N58" i="4"/>
  <c r="I58" i="4"/>
  <c r="AB57" i="4"/>
  <c r="Z57" i="4"/>
  <c r="U57" i="4"/>
  <c r="Q57" i="4"/>
  <c r="N57" i="4"/>
  <c r="I57" i="4"/>
  <c r="AB56" i="4"/>
  <c r="Z56" i="4"/>
  <c r="U56" i="4"/>
  <c r="Q56" i="4"/>
  <c r="N56" i="4"/>
  <c r="I56" i="4"/>
  <c r="AB55" i="4"/>
  <c r="Z55" i="4"/>
  <c r="U55" i="4"/>
  <c r="Q55" i="4"/>
  <c r="N55" i="4"/>
  <c r="I55" i="4"/>
  <c r="AB54" i="4"/>
  <c r="Z54" i="4"/>
  <c r="U54" i="4"/>
  <c r="Q54" i="4"/>
  <c r="N54" i="4"/>
  <c r="I54" i="4"/>
  <c r="AB53" i="4"/>
  <c r="Z53" i="4"/>
  <c r="U53" i="4"/>
  <c r="Q53" i="4"/>
  <c r="N53" i="4"/>
  <c r="I53" i="4"/>
  <c r="AB52" i="4"/>
  <c r="Z52" i="4"/>
  <c r="U52" i="4"/>
  <c r="Q52" i="4"/>
  <c r="N52" i="4"/>
  <c r="I52" i="4"/>
  <c r="AB51" i="4"/>
  <c r="Z51" i="4"/>
  <c r="U51" i="4"/>
  <c r="Q51" i="4"/>
  <c r="N51" i="4"/>
  <c r="I51" i="4"/>
  <c r="AB50" i="4"/>
  <c r="Z50" i="4"/>
  <c r="U50" i="4"/>
  <c r="Q50" i="4"/>
  <c r="N50" i="4"/>
  <c r="I50" i="4"/>
  <c r="AB49" i="4"/>
  <c r="Z49" i="4"/>
  <c r="U49" i="4"/>
  <c r="Q49" i="4"/>
  <c r="N49" i="4"/>
  <c r="I49" i="4"/>
  <c r="AB48" i="4"/>
  <c r="Z48" i="4"/>
  <c r="U48" i="4"/>
  <c r="Q48" i="4"/>
  <c r="N48" i="4"/>
  <c r="I48" i="4"/>
  <c r="AB47" i="4"/>
  <c r="Z47" i="4"/>
  <c r="U47" i="4"/>
  <c r="Q47" i="4"/>
  <c r="N47" i="4"/>
  <c r="I47" i="4"/>
  <c r="AB46" i="4"/>
  <c r="Z46" i="4"/>
  <c r="U46" i="4"/>
  <c r="Q46" i="4"/>
  <c r="N46" i="4"/>
  <c r="I46" i="4"/>
  <c r="AB36" i="4"/>
  <c r="Z36" i="4"/>
  <c r="U36" i="4"/>
  <c r="Q36" i="4"/>
  <c r="N36" i="4"/>
  <c r="I36" i="4"/>
  <c r="AB39" i="4"/>
  <c r="Z39" i="4"/>
  <c r="U39" i="4"/>
  <c r="Q39" i="4"/>
  <c r="N39" i="4"/>
  <c r="I39" i="4"/>
  <c r="AB40" i="4"/>
  <c r="Z40" i="4"/>
  <c r="U40" i="4"/>
  <c r="Q40" i="4"/>
  <c r="N40" i="4"/>
  <c r="I40" i="4"/>
  <c r="AB33" i="4"/>
  <c r="Z33" i="4"/>
  <c r="U33" i="4"/>
  <c r="Q33" i="4"/>
  <c r="N33" i="4"/>
  <c r="I33" i="4"/>
  <c r="AB34" i="4"/>
  <c r="Z34" i="4"/>
  <c r="U34" i="4"/>
  <c r="Q34" i="4"/>
  <c r="N34" i="4"/>
  <c r="I34" i="4"/>
  <c r="AB45" i="4"/>
  <c r="Z45" i="4"/>
  <c r="U45" i="4"/>
  <c r="Q45" i="4"/>
  <c r="N45" i="4"/>
  <c r="I45" i="4"/>
  <c r="AB44" i="4"/>
  <c r="Z44" i="4"/>
  <c r="U44" i="4"/>
  <c r="Q44" i="4"/>
  <c r="N44" i="4"/>
  <c r="I44" i="4"/>
  <c r="AB43" i="4"/>
  <c r="Z43" i="4"/>
  <c r="U43" i="4"/>
  <c r="Q43" i="4"/>
  <c r="N43" i="4"/>
  <c r="I43" i="4"/>
  <c r="AB35" i="4"/>
  <c r="Z35" i="4"/>
  <c r="U35" i="4"/>
  <c r="Q35" i="4"/>
  <c r="N35" i="4"/>
  <c r="I35" i="4"/>
  <c r="AB41" i="4"/>
  <c r="Z41" i="4"/>
  <c r="U41" i="4"/>
  <c r="Q41" i="4"/>
  <c r="N41" i="4"/>
  <c r="I41" i="4"/>
  <c r="AB38" i="4"/>
  <c r="Z38" i="4"/>
  <c r="U38" i="4"/>
  <c r="Q38" i="4"/>
  <c r="N38" i="4"/>
  <c r="I38" i="4"/>
  <c r="AB42" i="4"/>
  <c r="Z42" i="4"/>
  <c r="U42" i="4"/>
  <c r="Q42" i="4"/>
  <c r="N42" i="4"/>
  <c r="I42" i="4"/>
  <c r="AB27" i="4"/>
  <c r="Z27" i="4"/>
  <c r="U27" i="4"/>
  <c r="Q27" i="4"/>
  <c r="N27" i="4"/>
  <c r="I27" i="4"/>
  <c r="AB9" i="4"/>
  <c r="Z9" i="4"/>
  <c r="U9" i="4"/>
  <c r="Q9" i="4"/>
  <c r="N9" i="4"/>
  <c r="I9" i="4"/>
  <c r="AB11" i="4"/>
  <c r="Z11" i="4"/>
  <c r="U11" i="4"/>
  <c r="Q11" i="4"/>
  <c r="N11" i="4"/>
  <c r="I11" i="4"/>
  <c r="AB24" i="4"/>
  <c r="Z24" i="4"/>
  <c r="U24" i="4"/>
  <c r="Q24" i="4"/>
  <c r="N24" i="4"/>
  <c r="I24" i="4"/>
  <c r="AB25" i="4"/>
  <c r="Z25" i="4"/>
  <c r="U25" i="4"/>
  <c r="Q25" i="4"/>
  <c r="N25" i="4"/>
  <c r="I25" i="4"/>
  <c r="AB22" i="4"/>
  <c r="Z22" i="4"/>
  <c r="U22" i="4"/>
  <c r="Q22" i="4"/>
  <c r="N22" i="4"/>
  <c r="I22" i="4"/>
  <c r="AB23" i="4"/>
  <c r="Z23" i="4"/>
  <c r="U23" i="4"/>
  <c r="Q23" i="4"/>
  <c r="N23" i="4"/>
  <c r="I23" i="4"/>
  <c r="AB10" i="4"/>
  <c r="Z10" i="4"/>
  <c r="U10" i="4"/>
  <c r="Q10" i="4"/>
  <c r="N10" i="4"/>
  <c r="I10" i="4"/>
  <c r="AB12" i="4"/>
  <c r="Z12" i="4"/>
  <c r="U12" i="4"/>
  <c r="Q12" i="4"/>
  <c r="N12" i="4"/>
  <c r="I12" i="4"/>
  <c r="AB13" i="4"/>
  <c r="Z13" i="4"/>
  <c r="U13" i="4"/>
  <c r="Q13" i="4"/>
  <c r="N13" i="4"/>
  <c r="I13" i="4"/>
  <c r="AB30" i="4"/>
  <c r="Z30" i="4"/>
  <c r="U30" i="4"/>
  <c r="Q30" i="4"/>
  <c r="N30" i="4"/>
  <c r="I30" i="4"/>
  <c r="AB14" i="4"/>
  <c r="Z14" i="4"/>
  <c r="U14" i="4"/>
  <c r="Q14" i="4"/>
  <c r="N14" i="4"/>
  <c r="I14" i="4"/>
  <c r="AB26" i="4"/>
  <c r="Z26" i="4"/>
  <c r="U26" i="4"/>
  <c r="Q26" i="4"/>
  <c r="N26" i="4"/>
  <c r="I26" i="4"/>
  <c r="AB17" i="4"/>
  <c r="Z17" i="4"/>
  <c r="U17" i="4"/>
  <c r="Q17" i="4"/>
  <c r="N17" i="4"/>
  <c r="I17" i="4"/>
  <c r="AB16" i="4"/>
  <c r="Z16" i="4"/>
  <c r="U16" i="4"/>
  <c r="Q16" i="4"/>
  <c r="N16" i="4"/>
  <c r="I16" i="4"/>
  <c r="AB29" i="4"/>
  <c r="Z29" i="4"/>
  <c r="U29" i="4"/>
  <c r="Q29" i="4"/>
  <c r="N29" i="4"/>
  <c r="I29" i="4"/>
  <c r="AB37" i="4"/>
  <c r="Z37" i="4"/>
  <c r="U37" i="4"/>
  <c r="Q37" i="4"/>
  <c r="N37" i="4"/>
  <c r="I37" i="4"/>
  <c r="AB15" i="4"/>
  <c r="Z15" i="4"/>
  <c r="U15" i="4"/>
  <c r="Q15" i="4"/>
  <c r="N15" i="4"/>
  <c r="I15" i="4"/>
  <c r="AB28" i="4"/>
  <c r="Z28" i="4"/>
  <c r="U28" i="4"/>
  <c r="Q28" i="4"/>
  <c r="N28" i="4"/>
  <c r="I28" i="4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E5" i="1"/>
  <c r="AH49" i="1"/>
  <c r="AH50" i="1"/>
  <c r="AB8" i="1"/>
  <c r="AC8" i="1"/>
  <c r="AC28" i="4"/>
  <c r="AD28" i="4"/>
  <c r="AE28" i="4"/>
  <c r="AB9" i="1"/>
  <c r="AB10" i="1"/>
  <c r="AB11" i="1"/>
  <c r="AC11" i="1"/>
  <c r="AC29" i="4"/>
  <c r="AD29" i="4"/>
  <c r="AE29" i="4"/>
  <c r="AB12" i="1"/>
  <c r="AB13" i="1"/>
  <c r="AB14" i="1"/>
  <c r="AC14" i="1"/>
  <c r="AC26" i="4"/>
  <c r="AB15" i="1"/>
  <c r="AC15" i="1"/>
  <c r="AC14" i="4"/>
  <c r="AB20" i="1"/>
  <c r="AB16" i="1"/>
  <c r="AC16" i="1"/>
  <c r="AC13" i="4"/>
  <c r="AB17" i="1"/>
  <c r="AC17" i="1"/>
  <c r="AC12" i="4"/>
  <c r="AB21" i="1"/>
  <c r="AC21" i="1"/>
  <c r="AC10" i="4"/>
  <c r="AB22" i="1"/>
  <c r="AC22" i="1"/>
  <c r="AC23" i="4"/>
  <c r="AB23" i="1"/>
  <c r="AC23" i="1"/>
  <c r="AC22" i="4"/>
  <c r="AB24" i="1"/>
  <c r="AC24" i="1"/>
  <c r="AC25" i="4"/>
  <c r="AB25" i="1"/>
  <c r="AC25" i="1"/>
  <c r="AC24" i="4"/>
  <c r="AB26" i="1"/>
  <c r="AC26" i="1"/>
  <c r="AC11" i="4"/>
  <c r="AB27" i="1"/>
  <c r="AC27" i="1"/>
  <c r="AC9" i="4"/>
  <c r="AB28" i="1"/>
  <c r="AB29" i="1"/>
  <c r="AB30" i="1"/>
  <c r="AB31" i="1"/>
  <c r="AC31" i="1"/>
  <c r="AC38" i="4"/>
  <c r="AB32" i="1"/>
  <c r="AC32" i="1"/>
  <c r="AC41" i="4"/>
  <c r="AB33" i="1"/>
  <c r="AC33" i="1"/>
  <c r="AC35" i="4"/>
  <c r="AB34" i="1"/>
  <c r="AB35" i="1"/>
  <c r="AB36" i="1"/>
  <c r="AB37" i="1"/>
  <c r="AC37" i="1"/>
  <c r="AC34" i="4"/>
  <c r="AB38" i="1"/>
  <c r="AC38" i="1"/>
  <c r="AC33" i="4"/>
  <c r="AB39" i="1"/>
  <c r="AC39" i="1"/>
  <c r="AC40" i="4"/>
  <c r="AB40" i="1"/>
  <c r="AC40" i="1"/>
  <c r="AC39" i="4"/>
  <c r="AB41" i="1"/>
  <c r="AC41" i="1"/>
  <c r="AC36" i="4"/>
  <c r="AD36" i="4"/>
  <c r="AE36" i="4"/>
  <c r="AH36" i="4"/>
  <c r="AB42" i="1"/>
  <c r="AB43" i="1"/>
  <c r="AB44" i="1"/>
  <c r="AC44" i="1"/>
  <c r="AB45" i="1"/>
  <c r="AC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AD38" i="4"/>
  <c r="AE38" i="4"/>
  <c r="AH38" i="4"/>
  <c r="AC20" i="6"/>
  <c r="AD20" i="6"/>
  <c r="AE20" i="6"/>
  <c r="AH20" i="6"/>
  <c r="AD12" i="4"/>
  <c r="AE12" i="4"/>
  <c r="AH12" i="4"/>
  <c r="AD10" i="4"/>
  <c r="AE10" i="4"/>
  <c r="AH10" i="4"/>
  <c r="AD35" i="4"/>
  <c r="AE35" i="4"/>
  <c r="AH35" i="4"/>
  <c r="AD34" i="4"/>
  <c r="AE34" i="4"/>
  <c r="AH34" i="4"/>
  <c r="AD13" i="4"/>
  <c r="AE13" i="4"/>
  <c r="AH13" i="4"/>
  <c r="AD24" i="4"/>
  <c r="AE24" i="4"/>
  <c r="AH24" i="4"/>
  <c r="AD14" i="4"/>
  <c r="AE14" i="4"/>
  <c r="AH14" i="4"/>
  <c r="AD41" i="4"/>
  <c r="AE41" i="4"/>
  <c r="AH41" i="4"/>
  <c r="AH29" i="4"/>
  <c r="AD27" i="1"/>
  <c r="AE27" i="1"/>
  <c r="AH27" i="1"/>
  <c r="AC10" i="1"/>
  <c r="AD23" i="1"/>
  <c r="AE23" i="1"/>
  <c r="AH23" i="1"/>
  <c r="AD14" i="1"/>
  <c r="AE14" i="1"/>
  <c r="AH14" i="1"/>
  <c r="AH28" i="1"/>
  <c r="AD24" i="1"/>
  <c r="AE24" i="1"/>
  <c r="AH24" i="1"/>
  <c r="AD17" i="1"/>
  <c r="AE17" i="1"/>
  <c r="AH15" i="1"/>
  <c r="AD11" i="1"/>
  <c r="AE11" i="1"/>
  <c r="AH11" i="1"/>
  <c r="AH29" i="1"/>
  <c r="AD25" i="1"/>
  <c r="AE25" i="1"/>
  <c r="AH25" i="1"/>
  <c r="AD21" i="1"/>
  <c r="AE21" i="1"/>
  <c r="AH21" i="1"/>
  <c r="AD15" i="1"/>
  <c r="AE15" i="1"/>
  <c r="AH19" i="1"/>
  <c r="AH12" i="1"/>
  <c r="AD16" i="1"/>
  <c r="AE16" i="1"/>
  <c r="AD26" i="1"/>
  <c r="AE26" i="1"/>
  <c r="AH26" i="1"/>
  <c r="AD22" i="1"/>
  <c r="AE22" i="1"/>
  <c r="AH22" i="1"/>
  <c r="AH20" i="1"/>
  <c r="AH13" i="1"/>
  <c r="AD45" i="1"/>
  <c r="AE45" i="1"/>
  <c r="AH45" i="1"/>
  <c r="AD37" i="1"/>
  <c r="AE37" i="1"/>
  <c r="AH37" i="1"/>
  <c r="AD41" i="1"/>
  <c r="AE41" i="1"/>
  <c r="AH41" i="1"/>
  <c r="AD33" i="1"/>
  <c r="AE33" i="1"/>
  <c r="AD44" i="1"/>
  <c r="AE44" i="1"/>
  <c r="AH44" i="1"/>
  <c r="AD40" i="1"/>
  <c r="AE40" i="1"/>
  <c r="AH40" i="1"/>
  <c r="AH47" i="1"/>
  <c r="AD39" i="1"/>
  <c r="AE39" i="1"/>
  <c r="AH39" i="1"/>
  <c r="AD31" i="1"/>
  <c r="AE31" i="1"/>
  <c r="AH31" i="1"/>
  <c r="AH48" i="1"/>
  <c r="AH36" i="1"/>
  <c r="AD32" i="1"/>
  <c r="AE32" i="1"/>
  <c r="AC46" i="1"/>
  <c r="AD38" i="1"/>
  <c r="AE38" i="1"/>
  <c r="AH38" i="1"/>
  <c r="AH34" i="1"/>
  <c r="AH32" i="1"/>
  <c r="AH35" i="1"/>
  <c r="AH33" i="1"/>
  <c r="AH30" i="1"/>
  <c r="AD46" i="1"/>
  <c r="AE46" i="1"/>
  <c r="AH46" i="1"/>
  <c r="AD11" i="4"/>
  <c r="AE11" i="4"/>
  <c r="AH11" i="4"/>
  <c r="AD9" i="4"/>
  <c r="AE9" i="4"/>
  <c r="AH9" i="4"/>
  <c r="AD23" i="4"/>
  <c r="AE23" i="4"/>
  <c r="AH23" i="4"/>
  <c r="AD26" i="4"/>
  <c r="AE26" i="4"/>
  <c r="AH26" i="4"/>
  <c r="AD39" i="4"/>
  <c r="AE39" i="4"/>
  <c r="AH39" i="4"/>
  <c r="AD40" i="4"/>
  <c r="AE40" i="4"/>
  <c r="AH40" i="4"/>
  <c r="AD25" i="4"/>
  <c r="AE25" i="4"/>
  <c r="AH25" i="4"/>
  <c r="AD33" i="4"/>
  <c r="AE33" i="4"/>
  <c r="AH33" i="4"/>
  <c r="AD22" i="4"/>
  <c r="AE22" i="4"/>
  <c r="AH22" i="4"/>
  <c r="AH9" i="1"/>
  <c r="AD10" i="1"/>
  <c r="AE10" i="1"/>
  <c r="AH10" i="1"/>
  <c r="AC37" i="4"/>
  <c r="AD37" i="4"/>
  <c r="AE37" i="4"/>
  <c r="AH37" i="4"/>
  <c r="AC19" i="6"/>
  <c r="AD19" i="6"/>
  <c r="AE19" i="6"/>
  <c r="AH19" i="6"/>
  <c r="AH28" i="4"/>
  <c r="AD8" i="1"/>
  <c r="AE8" i="1"/>
  <c r="AH8" i="1"/>
</calcChain>
</file>

<file path=xl/sharedStrings.xml><?xml version="1.0" encoding="utf-8"?>
<sst xmlns="http://schemas.openxmlformats.org/spreadsheetml/2006/main" count="731" uniqueCount="144">
  <si>
    <t>2017 Pryde's Easifeed IQ Wide Bay Regional Championships</t>
  </si>
  <si>
    <t>COMBINED TRAINING</t>
  </si>
  <si>
    <t>JUDGE: Max Hershell</t>
  </si>
  <si>
    <t xml:space="preserve">Rider </t>
  </si>
  <si>
    <t xml:space="preserve">Horse </t>
  </si>
  <si>
    <t>School</t>
  </si>
  <si>
    <t>Dressage</t>
  </si>
  <si>
    <t>%</t>
  </si>
  <si>
    <t>CT Penalties</t>
  </si>
  <si>
    <t>SJ Time Penalties</t>
  </si>
  <si>
    <t>SJ Penalties</t>
  </si>
  <si>
    <t>Total Penalties</t>
  </si>
  <si>
    <t>Place</t>
  </si>
  <si>
    <t>Combined Training Primary 45 cm</t>
  </si>
  <si>
    <t>Tamika Donald</t>
  </si>
  <si>
    <t>Elvenora Park Envee Me</t>
  </si>
  <si>
    <t>St Eugenes</t>
  </si>
  <si>
    <t>S45</t>
  </si>
  <si>
    <t>Morgan Lyall</t>
  </si>
  <si>
    <t>Elray All Saint</t>
  </si>
  <si>
    <t>Genesis Christian College</t>
  </si>
  <si>
    <t>Kendra Macdonald</t>
  </si>
  <si>
    <t>Jackafella Golden Chelsea</t>
  </si>
  <si>
    <t>St Josephs Gayndah</t>
  </si>
  <si>
    <t>E</t>
  </si>
  <si>
    <t>Georgette Emmerton</t>
  </si>
  <si>
    <t>Apache Kitten</t>
  </si>
  <si>
    <t>Munduberra State School</t>
  </si>
  <si>
    <t>SCR</t>
  </si>
  <si>
    <t>Darby Humphreys</t>
  </si>
  <si>
    <t>Mondiso Park Jetstream</t>
  </si>
  <si>
    <t>Ipswich Girls Grammar School</t>
  </si>
  <si>
    <t>Phoebe Blanc</t>
  </si>
  <si>
    <t>Rhaeadr Park Oscar</t>
  </si>
  <si>
    <t>AB Paterson College</t>
  </si>
  <si>
    <t>Combined Training Primary 80cm</t>
  </si>
  <si>
    <t>Lily Thatcher</t>
  </si>
  <si>
    <t>Ooah Duchesse De Bloom</t>
  </si>
  <si>
    <t>St Marys Primary Catholic School</t>
  </si>
  <si>
    <t>Zoe Watter</t>
  </si>
  <si>
    <t>Bimbadeen Rebel</t>
  </si>
  <si>
    <t>Sommerville House</t>
  </si>
  <si>
    <t>Farleigh Katia</t>
  </si>
  <si>
    <t>JUDGE: Jan Dahl</t>
  </si>
  <si>
    <t>Combined Training Senior 60 cm</t>
  </si>
  <si>
    <t>Nellie Davis</t>
  </si>
  <si>
    <t>Emporer Albert</t>
  </si>
  <si>
    <t>Xavier Catholic College</t>
  </si>
  <si>
    <t>S60</t>
  </si>
  <si>
    <t>Kaitlyn Davis</t>
  </si>
  <si>
    <t>Sheriff Maverick</t>
  </si>
  <si>
    <t>Alise Meakins</t>
  </si>
  <si>
    <t>Noa Park Toblerone</t>
  </si>
  <si>
    <t>St Columbans College</t>
  </si>
  <si>
    <t>Sophie Peach</t>
  </si>
  <si>
    <t>CWMKaren Thomas</t>
  </si>
  <si>
    <t>Beaudesert State High School</t>
  </si>
  <si>
    <t>Ruby Goldsmith</t>
  </si>
  <si>
    <t>Belcam Centucky</t>
  </si>
  <si>
    <t>Rivermount college</t>
  </si>
  <si>
    <t>Alexandra Ladwig</t>
  </si>
  <si>
    <t>Raise The Bar</t>
  </si>
  <si>
    <t>Marie-Louise King</t>
  </si>
  <si>
    <t>River Downs Thunder</t>
  </si>
  <si>
    <t>Kenmore State High School</t>
  </si>
  <si>
    <t>Holly Willmore</t>
  </si>
  <si>
    <t>Glandore Western Star</t>
  </si>
  <si>
    <t>St Aidans Anglican Girls School</t>
  </si>
  <si>
    <t>Saskia Hind</t>
  </si>
  <si>
    <t>Maestro in Motion</t>
  </si>
  <si>
    <t>Mt Alvernia College</t>
  </si>
  <si>
    <t>Combined Training Senior 80 cm</t>
  </si>
  <si>
    <t>Ainslee Masters</t>
  </si>
  <si>
    <t>Arctic Touch of Ice</t>
  </si>
  <si>
    <t>S80</t>
  </si>
  <si>
    <t>Jayden Donald</t>
  </si>
  <si>
    <t>Kinnordy GR Rudy</t>
  </si>
  <si>
    <t>St Josephs Nudgee</t>
  </si>
  <si>
    <t>Jasmine Perrier</t>
  </si>
  <si>
    <t>Grandiloquent</t>
  </si>
  <si>
    <t>Fairholme College</t>
  </si>
  <si>
    <t>Charley Breusch</t>
  </si>
  <si>
    <t>General Leigh</t>
  </si>
  <si>
    <t>Lyla Sampson</t>
  </si>
  <si>
    <t>Clover Ash Distinction</t>
  </si>
  <si>
    <t>John Paul College Daisy Hill</t>
  </si>
  <si>
    <t>Jazmine Mcmullan</t>
  </si>
  <si>
    <t>Crayon Kid</t>
  </si>
  <si>
    <t>St Augustines College</t>
  </si>
  <si>
    <t>Freya Kenny</t>
  </si>
  <si>
    <t>Salix Matsudana</t>
  </si>
  <si>
    <t>Ava Wood</t>
  </si>
  <si>
    <t>Cheeky Aztec</t>
  </si>
  <si>
    <t>Sunshine Coast Grammar</t>
  </si>
  <si>
    <t>Sarah Coggan</t>
  </si>
  <si>
    <t>Heart of Hearts</t>
  </si>
  <si>
    <t>The Glennie School</t>
  </si>
  <si>
    <t>Combined Training Senior 95 cm</t>
  </si>
  <si>
    <t>Thomas Keable</t>
  </si>
  <si>
    <t>Balmoral Georgio</t>
  </si>
  <si>
    <t>The Scots PGC College</t>
  </si>
  <si>
    <t>S95</t>
  </si>
  <si>
    <t>Piper Searle</t>
  </si>
  <si>
    <t>Miss Florentine</t>
  </si>
  <si>
    <t>Stuartholme School</t>
  </si>
  <si>
    <t>Cecilia Palmer</t>
  </si>
  <si>
    <t>Bally Mountain</t>
  </si>
  <si>
    <t>Phoebe Menzies</t>
  </si>
  <si>
    <t>Empazur</t>
  </si>
  <si>
    <t>Sidney Hunwick</t>
  </si>
  <si>
    <t>Warrego Jennifer</t>
  </si>
  <si>
    <t>Mt St Michaels College</t>
  </si>
  <si>
    <t>Bianca Johnson</t>
  </si>
  <si>
    <t>Ariski Affair</t>
  </si>
  <si>
    <t>Victory College</t>
  </si>
  <si>
    <t>Maddie Mathies</t>
  </si>
  <si>
    <t>Pops Cadillac</t>
  </si>
  <si>
    <t>Tamsyn Breeze</t>
  </si>
  <si>
    <t>The Clandy Man Can</t>
  </si>
  <si>
    <t>West Moreton Anglican College</t>
  </si>
  <si>
    <t>Shelby Emmerton</t>
  </si>
  <si>
    <t>Dutch Diamonds</t>
  </si>
  <si>
    <t>Georgia Robertson</t>
  </si>
  <si>
    <t>Demonico</t>
  </si>
  <si>
    <t>Livingstone Christian College</t>
  </si>
  <si>
    <t>Bridie Emmerton</t>
  </si>
  <si>
    <t>Almay</t>
  </si>
  <si>
    <t>Lillian Lockhart</t>
  </si>
  <si>
    <t>Parker</t>
  </si>
  <si>
    <t>3*</t>
  </si>
  <si>
    <t>7*</t>
  </si>
  <si>
    <t>9*</t>
  </si>
  <si>
    <t>12*</t>
  </si>
  <si>
    <t>Pace</t>
  </si>
  <si>
    <t>imp</t>
  </si>
  <si>
    <t>Sub*</t>
  </si>
  <si>
    <t>Sub</t>
  </si>
  <si>
    <t>Rider*</t>
  </si>
  <si>
    <t>Rider</t>
  </si>
  <si>
    <t>6*</t>
  </si>
  <si>
    <t>8*</t>
  </si>
  <si>
    <t>JUDGES</t>
  </si>
  <si>
    <t>SJ Time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</si>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</sst>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9]d\ mmmm\ yyyy;@"/>
    <numFmt numFmtId="165" formatCode="0.00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rgb="FF1D2129"/>
      <name val="Arial"/>
      <family val="2"/>
    </font>
    <font>
      <sz val="11"/>
      <color theme="8" tint="-0.499984740745262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0" borderId="4" xfId="0" applyBorder="1"/>
    <xf numFmtId="0" fontId="3" fillId="0" borderId="0" xfId="0" applyFont="1"/>
    <xf numFmtId="164" fontId="0" fillId="0" borderId="0" xfId="0" applyNumberFormat="1" applyAlignment="1">
      <alignment horizontal="left"/>
    </xf>
    <xf numFmtId="0" fontId="3" fillId="0" borderId="4" xfId="0" applyFont="1" applyBorder="1"/>
    <xf numFmtId="0" fontId="0" fillId="0" borderId="3" xfId="0" applyBorder="1" applyAlignment="1"/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6" xfId="0" applyBorder="1"/>
    <xf numFmtId="0" fontId="0" fillId="0" borderId="6" xfId="0" applyFill="1" applyBorder="1"/>
    <xf numFmtId="2" fontId="0" fillId="0" borderId="6" xfId="0" applyNumberFormat="1" applyFill="1" applyBorder="1"/>
    <xf numFmtId="2" fontId="0" fillId="0" borderId="0" xfId="0" applyNumberFormat="1"/>
    <xf numFmtId="0" fontId="0" fillId="0" borderId="0" xfId="0" applyFill="1" applyBorder="1"/>
    <xf numFmtId="0" fontId="0" fillId="0" borderId="0" xfId="0" applyBorder="1"/>
    <xf numFmtId="0" fontId="0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0" fillId="0" borderId="0" xfId="0" applyNumberFormat="1" applyFill="1" applyBorder="1"/>
    <xf numFmtId="0" fontId="1" fillId="0" borderId="6" xfId="0" applyFont="1" applyBorder="1"/>
    <xf numFmtId="0" fontId="1" fillId="0" borderId="6" xfId="0" applyFont="1" applyFill="1" applyBorder="1"/>
    <xf numFmtId="0" fontId="1" fillId="3" borderId="6" xfId="0" applyFont="1" applyFill="1" applyBorder="1"/>
    <xf numFmtId="0" fontId="5" fillId="0" borderId="6" xfId="0" applyFont="1" applyFill="1" applyBorder="1"/>
    <xf numFmtId="0" fontId="6" fillId="0" borderId="6" xfId="0" applyFont="1" applyBorder="1"/>
    <xf numFmtId="0" fontId="6" fillId="0" borderId="6" xfId="0" applyFont="1" applyFill="1" applyBorder="1"/>
    <xf numFmtId="0" fontId="7" fillId="0" borderId="6" xfId="0" applyFont="1" applyFill="1" applyBorder="1"/>
    <xf numFmtId="0" fontId="0" fillId="0" borderId="0" xfId="0" applyFill="1"/>
    <xf numFmtId="2" fontId="0" fillId="0" borderId="0" xfId="0" applyNumberFormat="1" applyBorder="1"/>
    <xf numFmtId="0" fontId="1" fillId="0" borderId="0" xfId="0" applyFont="1" applyBorder="1"/>
    <xf numFmtId="2" fontId="2" fillId="0" borderId="0" xfId="0" applyNumberFormat="1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0" fillId="0" borderId="8" xfId="0" applyBorder="1" applyAlignment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Border="1" applyAlignment="1">
      <alignment horizontal="center"/>
    </xf>
    <xf numFmtId="0" fontId="1" fillId="3" borderId="0" xfId="0" applyFont="1" applyFill="1" applyBorder="1"/>
    <xf numFmtId="0" fontId="5" fillId="0" borderId="0" xfId="0" applyFont="1" applyFill="1" applyBorder="1"/>
    <xf numFmtId="0" fontId="5" fillId="0" borderId="0" xfId="0" applyFont="1" applyBorder="1"/>
    <xf numFmtId="0" fontId="5" fillId="2" borderId="0" xfId="0" applyFont="1" applyFill="1" applyBorder="1"/>
    <xf numFmtId="0" fontId="5" fillId="4" borderId="0" xfId="0" applyFont="1" applyFill="1" applyBorder="1"/>
    <xf numFmtId="0" fontId="6" fillId="0" borderId="0" xfId="0" applyFont="1" applyBorder="1"/>
    <xf numFmtId="0" fontId="6" fillId="0" borderId="0" xfId="0" applyFont="1" applyFill="1" applyBorder="1"/>
    <xf numFmtId="0" fontId="6" fillId="2" borderId="0" xfId="0" applyFont="1" applyFill="1" applyBorder="1"/>
    <xf numFmtId="0" fontId="6" fillId="5" borderId="0" xfId="0" applyFont="1" applyFill="1" applyBorder="1"/>
    <xf numFmtId="0" fontId="7" fillId="0" borderId="0" xfId="0" applyFont="1" applyFill="1" applyBorder="1"/>
    <xf numFmtId="1" fontId="0" fillId="0" borderId="0" xfId="0" applyNumberFormat="1" applyAlignment="1">
      <alignment horizontal="center"/>
    </xf>
    <xf numFmtId="1" fontId="2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2" xfId="0" applyFill="1" applyBorder="1"/>
    <xf numFmtId="0" fontId="0" fillId="0" borderId="6" xfId="0" applyFont="1" applyFill="1" applyBorder="1"/>
    <xf numFmtId="0" fontId="2" fillId="0" borderId="6" xfId="0" applyFont="1" applyFill="1" applyBorder="1"/>
    <xf numFmtId="0" fontId="8" fillId="0" borderId="2" xfId="0" applyFont="1" applyFill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 applyProtection="1">
      <alignment horizontal="center"/>
    </xf>
    <xf numFmtId="2" fontId="0" fillId="0" borderId="0" xfId="0" applyNumberFormat="1" applyFill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</xf>
    <xf numFmtId="2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 applyProtection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6" xfId="0" applyNumberFormat="1" applyBorder="1"/>
    <xf numFmtId="0" fontId="8" fillId="0" borderId="6" xfId="0" applyFont="1" applyFill="1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>
      <alignment horizontal="center" wrapText="1"/>
    </xf>
    <xf numFmtId="0" fontId="3" fillId="0" borderId="0" xfId="0" applyFont="1" applyBorder="1"/>
    <xf numFmtId="164" fontId="0" fillId="0" borderId="0" xfId="0" applyNumberFormat="1" applyBorder="1" applyAlignment="1">
      <alignment horizontal="left"/>
    </xf>
    <xf numFmtId="0" fontId="0" fillId="0" borderId="0" xfId="0" applyFont="1" applyFill="1" applyBorder="1"/>
    <xf numFmtId="0" fontId="0" fillId="0" borderId="6" xfId="0" applyBorder="1" applyAlignment="1" applyProtection="1">
      <alignment horizontal="center"/>
      <protection hidden="1"/>
    </xf>
    <xf numFmtId="1" fontId="0" fillId="0" borderId="6" xfId="0" applyNumberFormat="1" applyBorder="1" applyAlignment="1">
      <alignment horizontal="center"/>
    </xf>
    <xf numFmtId="2" fontId="0" fillId="0" borderId="0" xfId="0" applyNumberFormat="1" applyFill="1"/>
    <xf numFmtId="0" fontId="0" fillId="0" borderId="0" xfId="0" applyFill="1" applyBorder="1" applyAlignment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3" fillId="0" borderId="0" xfId="0" applyFont="1" applyFill="1" applyBorder="1"/>
    <xf numFmtId="164" fontId="0" fillId="0" borderId="0" xfId="0" applyNumberFormat="1" applyFill="1" applyBorder="1" applyAlignment="1">
      <alignment horizontal="left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/>
    <xf numFmtId="0" fontId="2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0" fillId="0" borderId="6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2" fontId="2" fillId="0" borderId="7" xfId="0" applyNumberFormat="1" applyFont="1" applyFill="1" applyBorder="1"/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wrapText="1"/>
    </xf>
    <xf numFmtId="2" fontId="0" fillId="0" borderId="6" xfId="0" applyNumberFormat="1" applyFont="1" applyFill="1" applyBorder="1" applyAlignment="1">
      <alignment horizontal="center"/>
    </xf>
    <xf numFmtId="2" fontId="0" fillId="0" borderId="6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center" vertical="center"/>
      <protection hidden="1"/>
    </xf>
    <xf numFmtId="0" fontId="0" fillId="0" borderId="0" xfId="0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Border="1"/>
    <xf numFmtId="0" fontId="0" fillId="0" borderId="0" xfId="0" applyFont="1" applyFill="1"/>
    <xf numFmtId="2" fontId="0" fillId="0" borderId="0" xfId="0" applyNumberFormat="1" applyFont="1" applyFill="1"/>
    <xf numFmtId="0" fontId="10" fillId="0" borderId="0" xfId="0" applyFont="1" applyFill="1" applyAlignment="1" applyProtection="1">
      <alignment horizontal="center" vertical="center"/>
      <protection hidden="1"/>
    </xf>
    <xf numFmtId="0" fontId="0" fillId="0" borderId="1" xfId="0" applyFont="1" applyFill="1" applyBorder="1"/>
    <xf numFmtId="0" fontId="10" fillId="0" borderId="2" xfId="0" applyFont="1" applyFill="1" applyBorder="1" applyAlignment="1">
      <alignment horizontal="center"/>
    </xf>
    <xf numFmtId="0" fontId="0" fillId="0" borderId="3" xfId="0" applyFont="1" applyFill="1" applyBorder="1" applyAlignment="1"/>
    <xf numFmtId="0" fontId="0" fillId="0" borderId="0" xfId="0" applyFont="1" applyFill="1" applyAlignment="1" applyProtection="1">
      <alignment horizontal="center"/>
      <protection hidden="1"/>
    </xf>
    <xf numFmtId="0" fontId="0" fillId="0" borderId="4" xfId="0" applyFont="1" applyFill="1" applyBorder="1"/>
    <xf numFmtId="0" fontId="0" fillId="0" borderId="0" xfId="0" applyFont="1" applyFill="1" applyAlignment="1">
      <alignment horizontal="center" wrapText="1"/>
    </xf>
    <xf numFmtId="0" fontId="10" fillId="0" borderId="0" xfId="0" applyFont="1" applyFill="1"/>
    <xf numFmtId="164" fontId="0" fillId="0" borderId="0" xfId="0" applyNumberFormat="1" applyFont="1" applyFill="1" applyAlignment="1">
      <alignment horizontal="left"/>
    </xf>
    <xf numFmtId="0" fontId="10" fillId="0" borderId="4" xfId="0" applyFont="1" applyFill="1" applyBorder="1"/>
    <xf numFmtId="0" fontId="10" fillId="0" borderId="1" xfId="0" applyFont="1" applyFill="1" applyBorder="1" applyAlignment="1">
      <alignment horizontal="center"/>
    </xf>
    <xf numFmtId="0" fontId="0" fillId="0" borderId="8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2" xfId="0" applyFont="1" applyFill="1" applyBorder="1"/>
    <xf numFmtId="0" fontId="0" fillId="0" borderId="3" xfId="0" applyFont="1" applyFill="1" applyBorder="1"/>
    <xf numFmtId="1" fontId="0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 applyProtection="1">
      <alignment horizontal="center"/>
    </xf>
    <xf numFmtId="0" fontId="5" fillId="0" borderId="7" xfId="0" applyFont="1" applyFill="1" applyBorder="1"/>
    <xf numFmtId="0" fontId="0" fillId="0" borderId="7" xfId="0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7" xfId="0" applyNumberFormat="1" applyFill="1" applyBorder="1"/>
    <xf numFmtId="0" fontId="0" fillId="0" borderId="7" xfId="0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2" fontId="2" fillId="0" borderId="5" xfId="0" applyNumberFormat="1" applyFont="1" applyFill="1" applyBorder="1"/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/>
    <xf numFmtId="0" fontId="1" fillId="0" borderId="0" xfId="0" applyFont="1"/>
    <xf numFmtId="0" fontId="0" fillId="0" borderId="0" xfId="0" applyFont="1"/>
    <xf numFmtId="0" fontId="0" fillId="0" borderId="6" xfId="0" applyFont="1" applyBorder="1"/>
    <xf numFmtId="2" fontId="2" fillId="0" borderId="6" xfId="0" applyNumberFormat="1" applyFont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0" fontId="0" fillId="0" borderId="5" xfId="0" applyFill="1" applyBorder="1"/>
    <xf numFmtId="0" fontId="1" fillId="3" borderId="5" xfId="0" applyFont="1" applyFill="1" applyBorder="1"/>
    <xf numFmtId="2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2" fontId="0" fillId="0" borderId="5" xfId="0" applyNumberForma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8" fillId="0" borderId="0" xfId="0" applyFont="1" applyFill="1" applyBorder="1"/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704850</xdr:colOff>
      <xdr:row>0</xdr:row>
      <xdr:rowOff>0</xdr:rowOff>
    </xdr:from>
    <xdr:to>
      <xdr:col>11</xdr:col>
      <xdr:colOff>219075</xdr:colOff>
      <xdr:row>5</xdr:row>
      <xdr:rowOff>9525</xdr:rowOff>
    </xdr:to>
    <xdr:pic>
      <xdr:nvPicPr>
        <xdr:cNvPr id="2" name="Picture 1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="" xmlns:a16="http://schemas.microsoft.com/office/drawing/2014/main" id="{BB2E7B53-FEFC-4CC6-A52E-7331BE0AB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0"/>
          <a:ext cx="8286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0</xdr:rowOff>
    </xdr:from>
    <xdr:to>
      <xdr:col>0</xdr:col>
      <xdr:colOff>1038225</xdr:colOff>
      <xdr:row>5</xdr:row>
      <xdr:rowOff>9525</xdr:rowOff>
    </xdr:to>
    <xdr:pic>
      <xdr:nvPicPr>
        <xdr:cNvPr id="3" name="Picture 2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="" xmlns:a16="http://schemas.microsoft.com/office/drawing/2014/main" id="{B701B5F0-E5F3-439E-9EEF-4D10693DF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8286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704850</xdr:colOff>
      <xdr:row>0</xdr:row>
      <xdr:rowOff>0</xdr:rowOff>
    </xdr:from>
    <xdr:to>
      <xdr:col>11</xdr:col>
      <xdr:colOff>219075</xdr:colOff>
      <xdr:row>3</xdr:row>
      <xdr:rowOff>19050</xdr:rowOff>
    </xdr:to>
    <xdr:pic>
      <xdr:nvPicPr>
        <xdr:cNvPr id="2" name="Picture 1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="" xmlns:a16="http://schemas.microsoft.com/office/drawing/2014/main" id="{140CDE0B-2A3C-4159-99CB-CDBB73E9A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0"/>
          <a:ext cx="82867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0</xdr:rowOff>
    </xdr:from>
    <xdr:to>
      <xdr:col>0</xdr:col>
      <xdr:colOff>1038225</xdr:colOff>
      <xdr:row>3</xdr:row>
      <xdr:rowOff>19050</xdr:rowOff>
    </xdr:to>
    <xdr:pic>
      <xdr:nvPicPr>
        <xdr:cNvPr id="3" name="Picture 2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="" xmlns:a16="http://schemas.microsoft.com/office/drawing/2014/main" id="{E91124FC-7C02-4891-9793-4892321E6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82867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161192</xdr:colOff>
      <xdr:row>0</xdr:row>
      <xdr:rowOff>2198</xdr:rowOff>
    </xdr:from>
    <xdr:to>
      <xdr:col>11</xdr:col>
      <xdr:colOff>211748</xdr:colOff>
      <xdr:row>3</xdr:row>
      <xdr:rowOff>170717</xdr:rowOff>
    </xdr:to>
    <xdr:pic>
      <xdr:nvPicPr>
        <xdr:cNvPr id="2" name="Picture 1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="" xmlns:a16="http://schemas.microsoft.com/office/drawing/2014/main" id="{C4FA8C50-8A8D-4FF2-BDE1-68F4F7B8E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842" y="2198"/>
          <a:ext cx="660156" cy="740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359018</xdr:colOff>
      <xdr:row>0</xdr:row>
      <xdr:rowOff>51289</xdr:rowOff>
    </xdr:from>
    <xdr:to>
      <xdr:col>0</xdr:col>
      <xdr:colOff>1016243</xdr:colOff>
      <xdr:row>4</xdr:row>
      <xdr:rowOff>29308</xdr:rowOff>
    </xdr:to>
    <xdr:pic>
      <xdr:nvPicPr>
        <xdr:cNvPr id="3" name="Picture 2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="" xmlns:a16="http://schemas.microsoft.com/office/drawing/2014/main" id="{B1FDB6A9-4CD1-4F44-A675-CA868FB98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18" y="51289"/>
          <a:ext cx="657225" cy="740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161192</xdr:colOff>
      <xdr:row>0</xdr:row>
      <xdr:rowOff>2198</xdr:rowOff>
    </xdr:from>
    <xdr:to>
      <xdr:col>11</xdr:col>
      <xdr:colOff>211748</xdr:colOff>
      <xdr:row>3</xdr:row>
      <xdr:rowOff>170717</xdr:rowOff>
    </xdr:to>
    <xdr:pic>
      <xdr:nvPicPr>
        <xdr:cNvPr id="2" name="Picture 1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="" xmlns:a16="http://schemas.microsoft.com/office/drawing/2014/main" id="{81C48BC1-FF4E-4074-A813-468037C34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842" y="2198"/>
          <a:ext cx="660156" cy="740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359018</xdr:colOff>
      <xdr:row>0</xdr:row>
      <xdr:rowOff>51289</xdr:rowOff>
    </xdr:from>
    <xdr:to>
      <xdr:col>0</xdr:col>
      <xdr:colOff>1016243</xdr:colOff>
      <xdr:row>4</xdr:row>
      <xdr:rowOff>29308</xdr:rowOff>
    </xdr:to>
    <xdr:pic>
      <xdr:nvPicPr>
        <xdr:cNvPr id="3" name="Picture 2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="" xmlns:a16="http://schemas.microsoft.com/office/drawing/2014/main" id="{389A3A8B-999C-4437-AA02-44BD292E5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18" y="51289"/>
          <a:ext cx="657225" cy="740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161192</xdr:colOff>
      <xdr:row>0</xdr:row>
      <xdr:rowOff>2198</xdr:rowOff>
    </xdr:from>
    <xdr:to>
      <xdr:col>11</xdr:col>
      <xdr:colOff>211748</xdr:colOff>
      <xdr:row>3</xdr:row>
      <xdr:rowOff>170717</xdr:rowOff>
    </xdr:to>
    <xdr:pic>
      <xdr:nvPicPr>
        <xdr:cNvPr id="2" name="Picture 1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="" xmlns:a16="http://schemas.microsoft.com/office/drawing/2014/main" id="{05613B08-3FFD-481D-B96F-FB46FE4CA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842" y="2198"/>
          <a:ext cx="660156" cy="740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359018</xdr:colOff>
      <xdr:row>0</xdr:row>
      <xdr:rowOff>51289</xdr:rowOff>
    </xdr:from>
    <xdr:to>
      <xdr:col>0</xdr:col>
      <xdr:colOff>1016243</xdr:colOff>
      <xdr:row>4</xdr:row>
      <xdr:rowOff>29308</xdr:rowOff>
    </xdr:to>
    <xdr:pic>
      <xdr:nvPicPr>
        <xdr:cNvPr id="3" name="Picture 2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="" xmlns:a16="http://schemas.microsoft.com/office/drawing/2014/main" id="{4379B7A5-BF51-4AAB-860E-67C82B707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18" y="51289"/>
          <a:ext cx="657225" cy="740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161192</xdr:colOff>
      <xdr:row>0</xdr:row>
      <xdr:rowOff>2198</xdr:rowOff>
    </xdr:from>
    <xdr:to>
      <xdr:col>34</xdr:col>
      <xdr:colOff>173648</xdr:colOff>
      <xdr:row>3</xdr:row>
      <xdr:rowOff>161192</xdr:rowOff>
    </xdr:to>
    <xdr:pic>
      <xdr:nvPicPr>
        <xdr:cNvPr id="2" name="Picture 1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="" xmlns:a16="http://schemas.microsoft.com/office/drawing/2014/main" id="{958C7507-C959-46FE-8075-4DD1DE24A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6557" y="2198"/>
          <a:ext cx="657225" cy="737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359018</xdr:colOff>
      <xdr:row>0</xdr:row>
      <xdr:rowOff>51289</xdr:rowOff>
    </xdr:from>
    <xdr:to>
      <xdr:col>0</xdr:col>
      <xdr:colOff>1016243</xdr:colOff>
      <xdr:row>4</xdr:row>
      <xdr:rowOff>19783</xdr:rowOff>
    </xdr:to>
    <xdr:pic>
      <xdr:nvPicPr>
        <xdr:cNvPr id="3" name="Picture 2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="" xmlns:a16="http://schemas.microsoft.com/office/drawing/2014/main" id="{55FCC19C-822F-432C-A509-D4B540A36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18" y="51289"/>
          <a:ext cx="657225" cy="737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704850</xdr:colOff>
      <xdr:row>0</xdr:row>
      <xdr:rowOff>0</xdr:rowOff>
    </xdr:from>
    <xdr:to>
      <xdr:col>34</xdr:col>
      <xdr:colOff>114300</xdr:colOff>
      <xdr:row>5</xdr:row>
      <xdr:rowOff>0</xdr:rowOff>
    </xdr:to>
    <xdr:pic>
      <xdr:nvPicPr>
        <xdr:cNvPr id="2" name="Picture 1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="" xmlns:a16="http://schemas.microsoft.com/office/drawing/2014/main" id="{8CC667D8-E9A0-4CD6-A079-7B063CC42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0"/>
          <a:ext cx="8286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0</xdr:rowOff>
    </xdr:from>
    <xdr:to>
      <xdr:col>0</xdr:col>
      <xdr:colOff>1038225</xdr:colOff>
      <xdr:row>5</xdr:row>
      <xdr:rowOff>0</xdr:rowOff>
    </xdr:to>
    <xdr:pic>
      <xdr:nvPicPr>
        <xdr:cNvPr id="3" name="Picture 2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="" xmlns:a16="http://schemas.microsoft.com/office/drawing/2014/main" id="{A04FC36F-708B-44F0-A826-C8F10666B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8286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71157</xdr:colOff>
      <xdr:row>0</xdr:row>
      <xdr:rowOff>0</xdr:rowOff>
    </xdr:from>
    <xdr:to>
      <xdr:col>12</xdr:col>
      <xdr:colOff>252132</xdr:colOff>
      <xdr:row>4</xdr:row>
      <xdr:rowOff>171450</xdr:rowOff>
    </xdr:to>
    <xdr:pic>
      <xdr:nvPicPr>
        <xdr:cNvPr id="2" name="Picture 1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="" xmlns:a16="http://schemas.microsoft.com/office/drawing/2014/main" id="{0D170BCD-B0AE-4039-A6EB-3182AAA9E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6892" y="0"/>
          <a:ext cx="942975" cy="944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71157</xdr:colOff>
      <xdr:row>0</xdr:row>
      <xdr:rowOff>0</xdr:rowOff>
    </xdr:from>
    <xdr:to>
      <xdr:col>11</xdr:col>
      <xdr:colOff>0</xdr:colOff>
      <xdr:row>4</xdr:row>
      <xdr:rowOff>180975</xdr:rowOff>
    </xdr:to>
    <xdr:pic>
      <xdr:nvPicPr>
        <xdr:cNvPr id="2" name="Picture 1" descr="https://scontent.fbne1-1.fna.fbcdn.net/v/t1.0-1/c12.0.200.200/p200x200/11066165_388117734646452_7199598872087963629_n.jpg?oh=b04d9e26fbf4bb4f5698eb4b94d01523&amp;oe=595938DE">
          <a:extLst>
            <a:ext uri="{FF2B5EF4-FFF2-40B4-BE49-F238E27FC236}">
              <a16:creationId xmlns="" xmlns:a16="http://schemas.microsoft.com/office/drawing/2014/main" id="{E590CD9A-31CD-4B87-9B96-1E82A50C8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5807" y="0"/>
          <a:ext cx="9429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y/Desktop/IQ%20Regionals%2018%2003%202017/IQ%20Regionals%20Scoring%20Mas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"/>
      <sheetName val="Start List"/>
      <sheetName val="Scores"/>
      <sheetName val="Calcs"/>
      <sheetName val="Ranking"/>
    </sheetNames>
    <sheetDataSet>
      <sheetData sheetId="0"/>
      <sheetData sheetId="1">
        <row r="4">
          <cell r="F4" t="str">
            <v>Charlie</v>
          </cell>
        </row>
      </sheetData>
      <sheetData sheetId="2"/>
      <sheetData sheetId="3"/>
      <sheetData sheetId="4">
        <row r="2">
          <cell r="E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A19" sqref="A19"/>
    </sheetView>
  </sheetViews>
  <sheetFormatPr defaultRowHeight="15" x14ac:dyDescent="0.25"/>
  <cols>
    <col min="1" max="1" width="19.5703125" customWidth="1"/>
    <col min="2" max="2" width="7.28515625" customWidth="1"/>
    <col min="3" max="3" width="25.140625" customWidth="1"/>
    <col min="4" max="4" width="30.7109375" customWidth="1"/>
  </cols>
  <sheetData>
    <row r="1" spans="1:14" ht="15.75" x14ac:dyDescent="0.25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5"/>
    </row>
    <row r="2" spans="1:14" x14ac:dyDescent="0.25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29"/>
    </row>
    <row r="3" spans="1:14" x14ac:dyDescent="0.25">
      <c r="A3" s="17"/>
      <c r="B3" s="17"/>
      <c r="C3" s="17"/>
      <c r="D3" s="17"/>
      <c r="E3" s="63"/>
      <c r="F3" s="38"/>
      <c r="G3" s="52"/>
      <c r="H3" s="51"/>
      <c r="I3" s="38"/>
      <c r="J3" s="17"/>
      <c r="K3" s="17"/>
      <c r="L3" s="17"/>
      <c r="M3" s="17"/>
      <c r="N3" s="29"/>
    </row>
    <row r="4" spans="1:14" x14ac:dyDescent="0.25">
      <c r="A4" s="17"/>
      <c r="B4" s="17"/>
      <c r="C4" s="17"/>
      <c r="D4" s="17"/>
      <c r="E4" s="63"/>
      <c r="F4" s="38"/>
      <c r="G4" s="52"/>
      <c r="H4" s="51"/>
      <c r="I4" s="38"/>
      <c r="J4" s="17"/>
      <c r="K4" s="17"/>
      <c r="L4" s="17"/>
      <c r="M4" s="17"/>
      <c r="N4" s="29"/>
    </row>
    <row r="5" spans="1:14" x14ac:dyDescent="0.25">
      <c r="A5" s="17"/>
      <c r="B5" s="81"/>
      <c r="C5" s="82"/>
      <c r="D5" s="81" t="s">
        <v>2</v>
      </c>
      <c r="E5" s="63" t="str">
        <f>IF(TRIM('[1]Start List'!$F$4)&lt;&gt;"","C","")</f>
        <v>C</v>
      </c>
      <c r="F5" s="38"/>
      <c r="G5" s="52"/>
      <c r="H5" s="51"/>
      <c r="I5" s="38"/>
      <c r="J5" s="17"/>
      <c r="K5" s="17"/>
      <c r="L5" s="17"/>
      <c r="M5" s="17"/>
      <c r="N5" s="29"/>
    </row>
    <row r="6" spans="1:14" x14ac:dyDescent="0.25">
      <c r="A6" s="17"/>
      <c r="B6" s="81"/>
      <c r="C6" s="17"/>
      <c r="D6" s="17"/>
      <c r="E6" s="63"/>
      <c r="F6" s="38"/>
      <c r="G6" s="52"/>
      <c r="H6" s="51"/>
      <c r="I6" s="38"/>
      <c r="J6" s="17"/>
      <c r="K6" s="17"/>
      <c r="L6" s="17"/>
      <c r="M6" s="17"/>
      <c r="N6" s="29"/>
    </row>
    <row r="7" spans="1:14" ht="45" x14ac:dyDescent="0.25">
      <c r="A7" s="67" t="s">
        <v>3</v>
      </c>
      <c r="B7" s="67" t="s">
        <v>4</v>
      </c>
      <c r="C7" s="67"/>
      <c r="D7" s="67" t="s">
        <v>5</v>
      </c>
      <c r="E7" s="67"/>
      <c r="F7" s="68" t="s">
        <v>6</v>
      </c>
      <c r="G7" s="71" t="s">
        <v>7</v>
      </c>
      <c r="H7" s="70" t="s">
        <v>8</v>
      </c>
      <c r="I7" s="78" t="s">
        <v>9</v>
      </c>
      <c r="J7" s="67" t="s">
        <v>10</v>
      </c>
      <c r="K7" s="77" t="s">
        <v>11</v>
      </c>
      <c r="L7" s="67" t="s">
        <v>12</v>
      </c>
      <c r="M7" s="32"/>
      <c r="N7" s="31"/>
    </row>
    <row r="8" spans="1:14" x14ac:dyDescent="0.25">
      <c r="A8" s="67" t="s">
        <v>13</v>
      </c>
      <c r="B8" s="12"/>
      <c r="C8" s="12"/>
      <c r="D8" s="12"/>
      <c r="E8" s="12"/>
      <c r="F8" s="72"/>
      <c r="G8" s="85"/>
      <c r="H8" s="74"/>
      <c r="I8" s="72"/>
      <c r="J8" s="12"/>
      <c r="K8" s="12"/>
      <c r="L8" s="12"/>
      <c r="M8" s="17"/>
      <c r="N8" s="29"/>
    </row>
    <row r="9" spans="1:14" x14ac:dyDescent="0.25">
      <c r="A9" s="13" t="s">
        <v>14</v>
      </c>
      <c r="B9" s="13">
        <v>6537</v>
      </c>
      <c r="C9" s="13" t="s">
        <v>15</v>
      </c>
      <c r="D9" s="13" t="s">
        <v>16</v>
      </c>
      <c r="E9" s="60" t="s">
        <v>17</v>
      </c>
      <c r="F9" s="74">
        <f>'Junior Entry Master'!AB9</f>
        <v>129</v>
      </c>
      <c r="G9" s="74">
        <f>(F9/220)*100</f>
        <v>58.636363636363633</v>
      </c>
      <c r="H9" s="74">
        <f>(100-G9)*1.5</f>
        <v>62.045454545454547</v>
      </c>
      <c r="I9" s="72">
        <v>0</v>
      </c>
      <c r="J9" s="12">
        <v>0</v>
      </c>
      <c r="K9" s="75">
        <f>H9+I9+J9</f>
        <v>62.045454545454547</v>
      </c>
      <c r="L9" s="12">
        <v>1</v>
      </c>
      <c r="M9" s="17"/>
      <c r="N9" s="29"/>
    </row>
    <row r="10" spans="1:14" x14ac:dyDescent="0.25">
      <c r="A10" s="60" t="s">
        <v>18</v>
      </c>
      <c r="B10" s="13">
        <v>7152</v>
      </c>
      <c r="C10" s="13" t="s">
        <v>19</v>
      </c>
      <c r="D10" s="13" t="s">
        <v>20</v>
      </c>
      <c r="E10" s="60" t="s">
        <v>17</v>
      </c>
      <c r="F10" s="74">
        <f>'Junior Entry Master'!AB11</f>
        <v>133.5</v>
      </c>
      <c r="G10" s="74">
        <f>(F10/220)*100</f>
        <v>60.68181818181818</v>
      </c>
      <c r="H10" s="74">
        <f>(100-G10)*1.5</f>
        <v>58.977272727272734</v>
      </c>
      <c r="I10" s="72">
        <v>5</v>
      </c>
      <c r="J10" s="12">
        <v>0</v>
      </c>
      <c r="K10" s="75">
        <f>H10+I10+J10</f>
        <v>63.977272727272734</v>
      </c>
      <c r="L10" s="12">
        <v>2</v>
      </c>
      <c r="M10" s="17"/>
      <c r="N10" s="29"/>
    </row>
    <row r="11" spans="1:14" x14ac:dyDescent="0.25">
      <c r="A11" s="13" t="s">
        <v>21</v>
      </c>
      <c r="B11" s="13">
        <v>7219</v>
      </c>
      <c r="C11" s="13" t="s">
        <v>22</v>
      </c>
      <c r="D11" s="13" t="s">
        <v>23</v>
      </c>
      <c r="E11" s="60" t="s">
        <v>17</v>
      </c>
      <c r="F11" s="74">
        <f>'Junior Entry Master'!AB10</f>
        <v>132.5</v>
      </c>
      <c r="G11" s="74">
        <f>(F11/220)*100</f>
        <v>60.227272727272727</v>
      </c>
      <c r="H11" s="74">
        <f>(100-G11)*1.5</f>
        <v>59.659090909090907</v>
      </c>
      <c r="I11" s="72"/>
      <c r="J11" s="12" t="s">
        <v>24</v>
      </c>
      <c r="K11" s="74" t="s">
        <v>24</v>
      </c>
      <c r="L11" s="12"/>
      <c r="M11" s="17"/>
      <c r="N11" s="29"/>
    </row>
    <row r="12" spans="1:14" x14ac:dyDescent="0.25">
      <c r="A12" s="22" t="s">
        <v>25</v>
      </c>
      <c r="B12" s="22">
        <v>6349</v>
      </c>
      <c r="C12" s="22" t="s">
        <v>26</v>
      </c>
      <c r="D12" s="22" t="s">
        <v>27</v>
      </c>
      <c r="E12" s="21" t="s">
        <v>28</v>
      </c>
      <c r="F12" s="74"/>
      <c r="G12" s="74"/>
      <c r="H12" s="74"/>
      <c r="I12" s="72"/>
      <c r="J12" s="12"/>
      <c r="K12" s="75"/>
      <c r="L12" s="12"/>
      <c r="M12" s="17"/>
      <c r="N12" s="29"/>
    </row>
    <row r="13" spans="1:14" x14ac:dyDescent="0.25">
      <c r="A13" s="22" t="s">
        <v>29</v>
      </c>
      <c r="B13" s="22">
        <v>7183</v>
      </c>
      <c r="C13" s="22" t="s">
        <v>30</v>
      </c>
      <c r="D13" s="22" t="s">
        <v>31</v>
      </c>
      <c r="E13" s="23" t="s">
        <v>28</v>
      </c>
      <c r="F13" s="74"/>
      <c r="G13" s="74"/>
      <c r="H13" s="74"/>
      <c r="I13" s="72"/>
      <c r="J13" s="12"/>
      <c r="K13" s="75"/>
      <c r="L13" s="12"/>
      <c r="M13" s="17"/>
      <c r="N13" s="29"/>
    </row>
    <row r="14" spans="1:14" x14ac:dyDescent="0.25">
      <c r="A14" s="22" t="s">
        <v>32</v>
      </c>
      <c r="B14" s="22">
        <v>6600</v>
      </c>
      <c r="C14" s="22" t="s">
        <v>33</v>
      </c>
      <c r="D14" s="22" t="s">
        <v>34</v>
      </c>
      <c r="E14" s="22" t="s">
        <v>28</v>
      </c>
      <c r="F14" s="74"/>
      <c r="G14" s="74"/>
      <c r="H14" s="74"/>
      <c r="I14" s="72"/>
      <c r="J14" s="12"/>
      <c r="K14" s="75"/>
      <c r="L14" s="12"/>
      <c r="M14" s="17"/>
      <c r="N14" s="29"/>
    </row>
    <row r="15" spans="1:14" x14ac:dyDescent="0.25">
      <c r="A15" s="168"/>
      <c r="B15" s="168"/>
      <c r="C15" s="168"/>
      <c r="D15" s="168"/>
      <c r="E15" s="169"/>
      <c r="F15" s="170"/>
      <c r="G15" s="170"/>
      <c r="H15" s="170"/>
      <c r="I15" s="171"/>
      <c r="J15" s="172"/>
      <c r="K15" s="173"/>
      <c r="L15" s="172"/>
      <c r="M15" s="17"/>
      <c r="N15" s="29"/>
    </row>
    <row r="16" spans="1:14" x14ac:dyDescent="0.25">
      <c r="A16" s="16"/>
      <c r="B16" s="16"/>
      <c r="C16" s="16"/>
      <c r="D16" s="16"/>
      <c r="E16" s="39"/>
      <c r="F16" s="51"/>
      <c r="G16" s="51"/>
      <c r="H16" s="51"/>
      <c r="I16" s="38"/>
      <c r="J16" s="17"/>
      <c r="K16" s="29"/>
      <c r="L16" s="17"/>
      <c r="M16" s="17"/>
      <c r="N16" s="29"/>
    </row>
    <row r="17" spans="1:14" x14ac:dyDescent="0.25">
      <c r="A17" s="32"/>
      <c r="B17" s="32"/>
      <c r="C17" s="32"/>
      <c r="D17" s="32"/>
      <c r="E17" s="32"/>
      <c r="F17" s="35"/>
      <c r="G17" s="50"/>
      <c r="H17" s="36"/>
      <c r="I17" s="174"/>
      <c r="J17" s="32"/>
      <c r="K17" s="175"/>
      <c r="L17" s="32"/>
      <c r="M17" s="17"/>
      <c r="N17" s="29"/>
    </row>
    <row r="18" spans="1:14" x14ac:dyDescent="0.25">
      <c r="A18" s="97"/>
      <c r="B18" s="16"/>
      <c r="C18" s="16"/>
      <c r="D18" s="16"/>
      <c r="E18" s="17"/>
      <c r="F18" s="51"/>
      <c r="G18" s="51"/>
      <c r="H18" s="51"/>
      <c r="I18" s="38"/>
      <c r="J18" s="17"/>
      <c r="K18" s="29"/>
      <c r="L18" s="17"/>
      <c r="M18" s="17"/>
      <c r="N18" s="29"/>
    </row>
    <row r="19" spans="1:14" x14ac:dyDescent="0.25">
      <c r="A19" s="16"/>
      <c r="B19" s="16"/>
      <c r="C19" s="16"/>
      <c r="D19" s="176"/>
      <c r="E19" s="40"/>
      <c r="F19" s="51"/>
      <c r="G19" s="51"/>
      <c r="H19" s="51"/>
      <c r="I19" s="38"/>
      <c r="J19" s="17"/>
      <c r="K19" s="29"/>
      <c r="L19" s="17"/>
      <c r="M19" s="17"/>
      <c r="N19" s="29"/>
    </row>
    <row r="20" spans="1:14" x14ac:dyDescent="0.25">
      <c r="A20" s="16"/>
      <c r="B20" s="16"/>
      <c r="C20" s="16"/>
      <c r="D20" s="16"/>
      <c r="E20" s="40"/>
      <c r="F20" s="51"/>
      <c r="G20" s="51"/>
      <c r="H20" s="51"/>
      <c r="I20" s="38"/>
      <c r="J20" s="17"/>
      <c r="K20" s="29"/>
      <c r="L20" s="17"/>
      <c r="M20" s="17"/>
      <c r="N20" s="29"/>
    </row>
    <row r="21" spans="1:14" x14ac:dyDescent="0.25">
      <c r="A21" s="16"/>
      <c r="B21" s="16"/>
      <c r="C21" s="16"/>
      <c r="D21" s="16"/>
      <c r="E21" s="40"/>
      <c r="F21" s="51"/>
      <c r="G21" s="51"/>
      <c r="H21" s="51"/>
      <c r="I21" s="38"/>
      <c r="J21" s="17"/>
      <c r="K21" s="29"/>
      <c r="L21" s="17"/>
      <c r="M21" s="17"/>
      <c r="N21" s="29"/>
    </row>
    <row r="22" spans="1:14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</sheetData>
  <mergeCells count="2">
    <mergeCell ref="A1:M1"/>
    <mergeCell ref="A2:M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A11" sqref="A11:E11"/>
    </sheetView>
  </sheetViews>
  <sheetFormatPr defaultRowHeight="15" x14ac:dyDescent="0.25"/>
  <cols>
    <col min="1" max="1" width="22.140625" customWidth="1"/>
    <col min="3" max="3" width="25" customWidth="1"/>
    <col min="4" max="4" width="23.85546875" customWidth="1"/>
  </cols>
  <sheetData>
    <row r="1" spans="1:13" ht="15.75" x14ac:dyDescent="0.25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x14ac:dyDescent="0.25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x14ac:dyDescent="0.25">
      <c r="A3" s="17"/>
      <c r="B3" s="17"/>
      <c r="C3" s="17"/>
      <c r="D3" s="17"/>
      <c r="E3" s="63"/>
      <c r="F3" s="38"/>
      <c r="G3" s="52"/>
      <c r="H3" s="51"/>
      <c r="I3" s="38"/>
      <c r="J3" s="17"/>
      <c r="K3" s="17"/>
      <c r="L3" s="17"/>
      <c r="M3" s="17"/>
    </row>
    <row r="4" spans="1:13" x14ac:dyDescent="0.25">
      <c r="A4" s="17"/>
      <c r="B4" s="17"/>
      <c r="C4" s="17"/>
      <c r="D4" s="17"/>
      <c r="E4" s="63"/>
      <c r="F4" s="38"/>
      <c r="G4" s="52"/>
      <c r="H4" s="51"/>
      <c r="I4" s="38"/>
      <c r="J4" s="17"/>
      <c r="K4" s="17"/>
      <c r="L4" s="17"/>
      <c r="M4" s="17"/>
    </row>
    <row r="5" spans="1:13" x14ac:dyDescent="0.25">
      <c r="A5" s="17"/>
      <c r="B5" s="81"/>
      <c r="C5" s="82"/>
      <c r="D5" s="81" t="s">
        <v>2</v>
      </c>
      <c r="E5" s="63" t="str">
        <f>IF(TRIM('[1]Start List'!$F$4)&lt;&gt;"","C","")</f>
        <v>C</v>
      </c>
      <c r="F5" s="38"/>
      <c r="G5" s="52"/>
      <c r="H5" s="51"/>
      <c r="I5" s="38"/>
      <c r="J5" s="17"/>
      <c r="K5" s="17"/>
      <c r="L5" s="17"/>
      <c r="M5" s="17"/>
    </row>
    <row r="6" spans="1:13" x14ac:dyDescent="0.25">
      <c r="A6" s="17"/>
      <c r="B6" s="81"/>
      <c r="C6" s="17"/>
      <c r="D6" s="17"/>
      <c r="E6" s="63"/>
      <c r="F6" s="38"/>
      <c r="G6" s="52"/>
      <c r="H6" s="51"/>
      <c r="I6" s="38"/>
      <c r="J6" s="17"/>
      <c r="K6" s="17"/>
      <c r="L6" s="17"/>
      <c r="M6" s="17"/>
    </row>
    <row r="7" spans="1:13" ht="45" x14ac:dyDescent="0.25">
      <c r="A7" s="67" t="s">
        <v>3</v>
      </c>
      <c r="B7" s="67" t="s">
        <v>4</v>
      </c>
      <c r="C7" s="67"/>
      <c r="D7" s="67" t="s">
        <v>5</v>
      </c>
      <c r="E7" s="67"/>
      <c r="F7" s="68" t="s">
        <v>6</v>
      </c>
      <c r="G7" s="71" t="s">
        <v>7</v>
      </c>
      <c r="H7" s="166" t="s">
        <v>8</v>
      </c>
      <c r="I7" s="78" t="s">
        <v>9</v>
      </c>
      <c r="J7" s="78" t="s">
        <v>10</v>
      </c>
      <c r="K7" s="78" t="s">
        <v>11</v>
      </c>
      <c r="L7" s="68" t="s">
        <v>12</v>
      </c>
      <c r="M7" s="17"/>
    </row>
    <row r="8" spans="1:13" x14ac:dyDescent="0.25">
      <c r="A8" s="61" t="s">
        <v>35</v>
      </c>
      <c r="B8" s="13"/>
      <c r="C8" s="13"/>
      <c r="D8" s="13"/>
      <c r="E8" s="12"/>
      <c r="F8" s="74"/>
      <c r="G8" s="74"/>
      <c r="H8" s="74"/>
      <c r="I8" s="72"/>
      <c r="J8" s="12"/>
      <c r="K8" s="75"/>
      <c r="L8" s="12"/>
      <c r="M8" s="17"/>
    </row>
    <row r="9" spans="1:13" x14ac:dyDescent="0.25">
      <c r="A9" s="13" t="s">
        <v>36</v>
      </c>
      <c r="B9" s="13">
        <v>6714</v>
      </c>
      <c r="C9" s="13" t="s">
        <v>37</v>
      </c>
      <c r="D9" s="76" t="s">
        <v>38</v>
      </c>
      <c r="E9" s="24"/>
      <c r="F9" s="74">
        <v>137.5</v>
      </c>
      <c r="G9" s="74">
        <f>(F9/220)*100</f>
        <v>62.5</v>
      </c>
      <c r="H9" s="74">
        <f>(100-G9)*1.5</f>
        <v>56.25</v>
      </c>
      <c r="I9" s="72">
        <v>0</v>
      </c>
      <c r="J9" s="12">
        <v>0</v>
      </c>
      <c r="K9" s="75">
        <f>H9+I9+J9</f>
        <v>56.25</v>
      </c>
      <c r="L9" s="12">
        <v>1</v>
      </c>
      <c r="M9" s="17"/>
    </row>
    <row r="10" spans="1:13" x14ac:dyDescent="0.25">
      <c r="A10" s="13" t="s">
        <v>39</v>
      </c>
      <c r="B10" s="13">
        <v>6506</v>
      </c>
      <c r="C10" s="13" t="s">
        <v>40</v>
      </c>
      <c r="D10" s="13" t="s">
        <v>41</v>
      </c>
      <c r="E10" s="24"/>
      <c r="F10" s="74">
        <v>156</v>
      </c>
      <c r="G10" s="74">
        <f>(F10/220)*100</f>
        <v>70.909090909090907</v>
      </c>
      <c r="H10" s="74">
        <f>(100-G10)*1.5</f>
        <v>43.63636363636364</v>
      </c>
      <c r="I10" s="72">
        <v>17</v>
      </c>
      <c r="J10" s="12">
        <v>0</v>
      </c>
      <c r="K10" s="75">
        <f>H10+I10+J10</f>
        <v>60.63636363636364</v>
      </c>
      <c r="L10" s="12">
        <v>2</v>
      </c>
      <c r="M10" s="17"/>
    </row>
    <row r="11" spans="1:13" x14ac:dyDescent="0.25">
      <c r="A11" s="22" t="s">
        <v>25</v>
      </c>
      <c r="B11" s="22">
        <v>6644</v>
      </c>
      <c r="C11" s="22" t="s">
        <v>42</v>
      </c>
      <c r="D11" s="22" t="s">
        <v>27</v>
      </c>
      <c r="E11" s="22" t="s">
        <v>28</v>
      </c>
      <c r="F11" s="74"/>
      <c r="G11" s="74"/>
      <c r="H11" s="74"/>
      <c r="I11" s="72"/>
      <c r="J11" s="12"/>
      <c r="K11" s="75"/>
      <c r="L11" s="12"/>
      <c r="M11" s="17"/>
    </row>
  </sheetData>
  <mergeCells count="2">
    <mergeCell ref="A1:M1"/>
    <mergeCell ref="A2:M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B10" sqref="B10"/>
    </sheetView>
  </sheetViews>
  <sheetFormatPr defaultRowHeight="15" x14ac:dyDescent="0.25"/>
  <cols>
    <col min="1" max="1" width="17.42578125" customWidth="1"/>
    <col min="2" max="2" width="7.28515625" customWidth="1"/>
    <col min="3" max="3" width="20.85546875" customWidth="1"/>
    <col min="4" max="4" width="29.7109375" customWidth="1"/>
    <col min="8" max="8" width="12" customWidth="1"/>
    <col min="9" max="9" width="10.85546875" customWidth="1"/>
    <col min="10" max="10" width="11.85546875" customWidth="1"/>
    <col min="11" max="11" width="9.140625" style="2"/>
  </cols>
  <sheetData>
    <row r="1" spans="1:13" ht="15.75" x14ac:dyDescent="0.2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x14ac:dyDescent="0.25">
      <c r="A2" s="180" t="s">
        <v>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6"/>
    </row>
    <row r="3" spans="1:13" x14ac:dyDescent="0.25">
      <c r="A3" s="16"/>
      <c r="B3" s="16"/>
      <c r="C3" s="16"/>
      <c r="D3" s="16"/>
      <c r="E3" s="158"/>
      <c r="F3" s="66"/>
      <c r="G3" s="88"/>
      <c r="H3" s="20"/>
      <c r="I3" s="16"/>
      <c r="J3" s="16"/>
      <c r="K3" s="11"/>
      <c r="L3" s="16"/>
      <c r="M3" s="16"/>
    </row>
    <row r="4" spans="1:13" x14ac:dyDescent="0.25">
      <c r="A4" s="16"/>
      <c r="B4" s="16"/>
      <c r="C4" s="16"/>
      <c r="D4" s="16"/>
      <c r="E4" s="158"/>
      <c r="F4" s="66"/>
      <c r="G4" s="88"/>
      <c r="H4" s="20"/>
      <c r="I4" s="16"/>
      <c r="J4" s="16"/>
      <c r="K4" s="11"/>
      <c r="L4" s="16"/>
      <c r="M4" s="16"/>
    </row>
    <row r="5" spans="1:13" x14ac:dyDescent="0.25">
      <c r="A5" s="16"/>
      <c r="B5" s="90"/>
      <c r="C5" s="91"/>
      <c r="D5" s="90" t="s">
        <v>43</v>
      </c>
      <c r="E5" s="181"/>
      <c r="F5" s="181"/>
      <c r="G5" s="88"/>
      <c r="H5" s="20"/>
      <c r="I5" s="16"/>
      <c r="J5" s="16"/>
      <c r="K5" s="11"/>
      <c r="L5" s="16"/>
      <c r="M5" s="16"/>
    </row>
    <row r="6" spans="1:13" x14ac:dyDescent="0.25">
      <c r="A6" s="16"/>
      <c r="B6" s="90"/>
      <c r="C6" s="16"/>
      <c r="D6" s="16"/>
      <c r="E6" s="158"/>
      <c r="F6" s="66"/>
      <c r="G6" s="88"/>
      <c r="H6" s="20"/>
      <c r="I6" s="16"/>
      <c r="J6" s="16"/>
      <c r="K6" s="11"/>
      <c r="L6" s="16"/>
      <c r="M6" s="16"/>
    </row>
    <row r="7" spans="1:13" ht="45" x14ac:dyDescent="0.25">
      <c r="A7" s="61" t="s">
        <v>3</v>
      </c>
      <c r="B7" s="61" t="s">
        <v>4</v>
      </c>
      <c r="C7" s="61"/>
      <c r="D7" s="61" t="s">
        <v>5</v>
      </c>
      <c r="E7" s="61"/>
      <c r="F7" s="92" t="s">
        <v>6</v>
      </c>
      <c r="G7" s="93" t="s">
        <v>7</v>
      </c>
      <c r="H7" s="94" t="s">
        <v>8</v>
      </c>
      <c r="I7" s="95" t="s">
        <v>9</v>
      </c>
      <c r="J7" s="61" t="s">
        <v>10</v>
      </c>
      <c r="K7" s="95" t="s">
        <v>11</v>
      </c>
      <c r="L7" s="61" t="s">
        <v>12</v>
      </c>
      <c r="M7" s="97"/>
    </row>
    <row r="8" spans="1:13" x14ac:dyDescent="0.25">
      <c r="A8" s="98" t="s">
        <v>44</v>
      </c>
      <c r="B8" s="98"/>
      <c r="C8" s="98"/>
      <c r="D8" s="98"/>
      <c r="E8" s="98"/>
      <c r="F8" s="98"/>
      <c r="G8" s="98"/>
      <c r="H8" s="98"/>
      <c r="I8" s="98"/>
      <c r="J8" s="98"/>
      <c r="K8" s="160"/>
      <c r="L8" s="98"/>
      <c r="M8" s="99"/>
    </row>
    <row r="9" spans="1:13" x14ac:dyDescent="0.25">
      <c r="A9" s="24" t="s">
        <v>45</v>
      </c>
      <c r="B9" s="24">
        <v>7242</v>
      </c>
      <c r="C9" s="24" t="s">
        <v>46</v>
      </c>
      <c r="D9" s="24" t="s">
        <v>47</v>
      </c>
      <c r="E9" s="24" t="s">
        <v>48</v>
      </c>
      <c r="F9" s="102">
        <f>'Senior Entry Master'!AC27</f>
        <v>164.5</v>
      </c>
      <c r="G9" s="102">
        <f t="shared" ref="G9:G14" si="0">(F9/230)*100</f>
        <v>71.521739130434781</v>
      </c>
      <c r="H9" s="14">
        <f t="shared" ref="H9:H14" si="1">(100-G9)*1.5</f>
        <v>42.717391304347828</v>
      </c>
      <c r="I9" s="13">
        <v>0</v>
      </c>
      <c r="J9" s="13">
        <v>0</v>
      </c>
      <c r="K9" s="102">
        <f t="shared" ref="K9:K14" si="2">H9+I9+J9</f>
        <v>42.717391304347828</v>
      </c>
      <c r="L9" s="13">
        <v>1</v>
      </c>
      <c r="M9" s="16"/>
    </row>
    <row r="10" spans="1:13" x14ac:dyDescent="0.25">
      <c r="A10" s="24" t="s">
        <v>49</v>
      </c>
      <c r="B10" s="24">
        <v>7243</v>
      </c>
      <c r="C10" s="24" t="s">
        <v>50</v>
      </c>
      <c r="D10" s="24" t="s">
        <v>20</v>
      </c>
      <c r="E10" s="24" t="s">
        <v>48</v>
      </c>
      <c r="F10" s="102">
        <f>'Senior Entry Master'!AC21</f>
        <v>168.5</v>
      </c>
      <c r="G10" s="102">
        <f t="shared" si="0"/>
        <v>73.260869565217391</v>
      </c>
      <c r="H10" s="14">
        <f t="shared" si="1"/>
        <v>40.108695652173914</v>
      </c>
      <c r="I10" s="13">
        <v>0</v>
      </c>
      <c r="J10" s="13">
        <v>4</v>
      </c>
      <c r="K10" s="102">
        <f t="shared" si="2"/>
        <v>44.108695652173914</v>
      </c>
      <c r="L10" s="13">
        <v>2</v>
      </c>
      <c r="M10" s="16"/>
    </row>
    <row r="11" spans="1:13" x14ac:dyDescent="0.25">
      <c r="A11" s="24" t="s">
        <v>51</v>
      </c>
      <c r="B11" s="24">
        <v>7109</v>
      </c>
      <c r="C11" s="24" t="s">
        <v>52</v>
      </c>
      <c r="D11" s="24" t="s">
        <v>53</v>
      </c>
      <c r="E11" s="24" t="s">
        <v>48</v>
      </c>
      <c r="F11" s="102">
        <f>'Senior Entry Master'!AC26</f>
        <v>161.5</v>
      </c>
      <c r="G11" s="102">
        <f t="shared" si="0"/>
        <v>70.217391304347828</v>
      </c>
      <c r="H11" s="14">
        <f t="shared" si="1"/>
        <v>44.673913043478258</v>
      </c>
      <c r="I11" s="13">
        <v>0</v>
      </c>
      <c r="J11" s="13">
        <v>8</v>
      </c>
      <c r="K11" s="102">
        <f t="shared" si="2"/>
        <v>52.673913043478258</v>
      </c>
      <c r="L11" s="13">
        <v>3</v>
      </c>
      <c r="M11" s="16"/>
    </row>
    <row r="12" spans="1:13" x14ac:dyDescent="0.25">
      <c r="A12" s="24" t="s">
        <v>54</v>
      </c>
      <c r="B12" s="24">
        <v>6692</v>
      </c>
      <c r="C12" s="24" t="s">
        <v>55</v>
      </c>
      <c r="D12" s="24" t="s">
        <v>56</v>
      </c>
      <c r="E12" s="24" t="s">
        <v>48</v>
      </c>
      <c r="F12" s="102">
        <f>'Senior Entry Master'!AC17</f>
        <v>145.5</v>
      </c>
      <c r="G12" s="102">
        <f t="shared" si="0"/>
        <v>63.260869565217391</v>
      </c>
      <c r="H12" s="14">
        <f t="shared" si="1"/>
        <v>55.108695652173914</v>
      </c>
      <c r="I12" s="13">
        <v>0</v>
      </c>
      <c r="J12" s="13">
        <v>0</v>
      </c>
      <c r="K12" s="102">
        <f t="shared" si="2"/>
        <v>55.108695652173914</v>
      </c>
      <c r="L12" s="60">
        <v>4</v>
      </c>
      <c r="M12" s="16"/>
    </row>
    <row r="13" spans="1:13" x14ac:dyDescent="0.25">
      <c r="A13" s="24" t="s">
        <v>57</v>
      </c>
      <c r="B13" s="24">
        <v>6995</v>
      </c>
      <c r="C13" s="24" t="s">
        <v>58</v>
      </c>
      <c r="D13" s="24" t="s">
        <v>59</v>
      </c>
      <c r="E13" s="24" t="s">
        <v>48</v>
      </c>
      <c r="F13" s="102">
        <f>'Senior Entry Master'!AC16</f>
        <v>167</v>
      </c>
      <c r="G13" s="102">
        <f t="shared" si="0"/>
        <v>72.608695652173921</v>
      </c>
      <c r="H13" s="14">
        <f t="shared" si="1"/>
        <v>41.086956521739118</v>
      </c>
      <c r="I13" s="13">
        <v>15</v>
      </c>
      <c r="J13" s="13">
        <v>0</v>
      </c>
      <c r="K13" s="102">
        <f t="shared" si="2"/>
        <v>56.086956521739118</v>
      </c>
      <c r="L13" s="60">
        <v>5</v>
      </c>
      <c r="M13" s="16"/>
    </row>
    <row r="14" spans="1:13" x14ac:dyDescent="0.25">
      <c r="A14" s="60" t="s">
        <v>60</v>
      </c>
      <c r="B14" s="60">
        <v>7095</v>
      </c>
      <c r="C14" s="60" t="s">
        <v>61</v>
      </c>
      <c r="D14" s="60" t="s">
        <v>93</v>
      </c>
      <c r="E14" s="24" t="s">
        <v>48</v>
      </c>
      <c r="F14" s="113">
        <f>'Senior Entry Master'!AC15</f>
        <v>136</v>
      </c>
      <c r="G14" s="113">
        <f t="shared" si="0"/>
        <v>59.130434782608695</v>
      </c>
      <c r="H14" s="114">
        <f t="shared" si="1"/>
        <v>61.304347826086953</v>
      </c>
      <c r="I14" s="60">
        <v>0</v>
      </c>
      <c r="J14" s="60">
        <v>4</v>
      </c>
      <c r="K14" s="113">
        <f t="shared" si="2"/>
        <v>65.304347826086953</v>
      </c>
      <c r="L14" s="60">
        <v>6</v>
      </c>
      <c r="M14" s="16"/>
    </row>
    <row r="15" spans="1:13" x14ac:dyDescent="0.25">
      <c r="A15" s="22" t="s">
        <v>62</v>
      </c>
      <c r="B15" s="22">
        <v>7115</v>
      </c>
      <c r="C15" s="22" t="s">
        <v>63</v>
      </c>
      <c r="D15" s="22" t="s">
        <v>64</v>
      </c>
      <c r="E15" s="22" t="s">
        <v>28</v>
      </c>
      <c r="F15" s="113"/>
      <c r="G15" s="113"/>
      <c r="H15" s="114"/>
      <c r="I15" s="60"/>
      <c r="J15" s="60"/>
      <c r="K15" s="113"/>
      <c r="L15" s="60"/>
      <c r="M15" s="16"/>
    </row>
    <row r="16" spans="1:13" x14ac:dyDescent="0.25">
      <c r="A16" s="22" t="s">
        <v>65</v>
      </c>
      <c r="B16" s="22">
        <v>7029</v>
      </c>
      <c r="C16" s="22" t="s">
        <v>66</v>
      </c>
      <c r="D16" s="22" t="s">
        <v>67</v>
      </c>
      <c r="E16" s="22" t="s">
        <v>28</v>
      </c>
      <c r="F16" s="113"/>
      <c r="G16" s="113"/>
      <c r="H16" s="114"/>
      <c r="I16" s="60"/>
      <c r="J16" s="60"/>
      <c r="K16" s="113"/>
      <c r="L16" s="60"/>
      <c r="M16" s="16"/>
    </row>
    <row r="17" spans="1:13" x14ac:dyDescent="0.25">
      <c r="A17" s="22" t="s">
        <v>68</v>
      </c>
      <c r="B17" s="22">
        <v>6619</v>
      </c>
      <c r="C17" s="22" t="s">
        <v>69</v>
      </c>
      <c r="D17" s="22" t="s">
        <v>70</v>
      </c>
      <c r="E17" s="22" t="s">
        <v>28</v>
      </c>
      <c r="F17" s="113"/>
      <c r="G17" s="113"/>
      <c r="H17" s="114"/>
      <c r="I17" s="60"/>
      <c r="J17" s="60"/>
      <c r="K17" s="113"/>
      <c r="L17" s="60"/>
      <c r="M17" s="16"/>
    </row>
    <row r="18" spans="1:13" x14ac:dyDescent="0.25">
      <c r="A18" s="24"/>
      <c r="B18" s="24"/>
      <c r="C18" s="24"/>
      <c r="D18" s="24"/>
      <c r="E18" s="24"/>
      <c r="F18" s="102"/>
      <c r="G18" s="102"/>
      <c r="H18" s="14"/>
      <c r="I18" s="13"/>
      <c r="J18" s="13"/>
      <c r="K18" s="102"/>
      <c r="L18" s="13"/>
      <c r="M18" s="16"/>
    </row>
  </sheetData>
  <mergeCells count="3">
    <mergeCell ref="A1:M1"/>
    <mergeCell ref="A2:L2"/>
    <mergeCell ref="E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D19" sqref="D19"/>
    </sheetView>
  </sheetViews>
  <sheetFormatPr defaultRowHeight="15" x14ac:dyDescent="0.25"/>
  <cols>
    <col min="1" max="1" width="17.28515625" customWidth="1"/>
    <col min="2" max="2" width="7.5703125" customWidth="1"/>
    <col min="3" max="3" width="21" customWidth="1"/>
    <col min="4" max="4" width="27.140625" customWidth="1"/>
  </cols>
  <sheetData>
    <row r="1" spans="1:13" ht="15.75" x14ac:dyDescent="0.2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x14ac:dyDescent="0.25">
      <c r="A2" s="180" t="s">
        <v>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6"/>
    </row>
    <row r="3" spans="1:13" x14ac:dyDescent="0.25">
      <c r="A3" s="16"/>
      <c r="B3" s="16"/>
      <c r="C3" s="16"/>
      <c r="D3" s="16"/>
      <c r="E3" s="158"/>
      <c r="F3" s="66"/>
      <c r="G3" s="88"/>
      <c r="H3" s="20"/>
      <c r="I3" s="16"/>
      <c r="J3" s="16"/>
      <c r="K3" s="16"/>
      <c r="L3" s="16"/>
      <c r="M3" s="16"/>
    </row>
    <row r="4" spans="1:13" x14ac:dyDescent="0.25">
      <c r="A4" s="16"/>
      <c r="B4" s="16"/>
      <c r="C4" s="16"/>
      <c r="D4" s="16"/>
      <c r="E4" s="158"/>
      <c r="F4" s="66"/>
      <c r="G4" s="88"/>
      <c r="H4" s="20"/>
      <c r="I4" s="16"/>
      <c r="J4" s="16"/>
      <c r="K4" s="16"/>
      <c r="L4" s="16"/>
      <c r="M4" s="16"/>
    </row>
    <row r="5" spans="1:13" x14ac:dyDescent="0.25">
      <c r="A5" s="16"/>
      <c r="B5" s="90"/>
      <c r="C5" s="91"/>
      <c r="D5" s="90" t="s">
        <v>43</v>
      </c>
      <c r="E5" s="181"/>
      <c r="F5" s="181"/>
      <c r="G5" s="88"/>
      <c r="H5" s="20"/>
      <c r="I5" s="16"/>
      <c r="J5" s="16"/>
      <c r="K5" s="16"/>
      <c r="L5" s="16"/>
      <c r="M5" s="16"/>
    </row>
    <row r="6" spans="1:13" x14ac:dyDescent="0.25">
      <c r="A6" s="16"/>
      <c r="B6" s="90"/>
      <c r="C6" s="16"/>
      <c r="D6" s="16"/>
      <c r="E6" s="158"/>
      <c r="F6" s="66"/>
      <c r="G6" s="88"/>
      <c r="H6" s="20"/>
      <c r="I6" s="16"/>
      <c r="J6" s="16"/>
      <c r="K6" s="16"/>
      <c r="L6" s="16"/>
      <c r="M6" s="16"/>
    </row>
    <row r="7" spans="1:13" ht="45" x14ac:dyDescent="0.25">
      <c r="A7" s="151" t="s">
        <v>3</v>
      </c>
      <c r="B7" s="151" t="s">
        <v>4</v>
      </c>
      <c r="C7" s="151"/>
      <c r="D7" s="151" t="s">
        <v>5</v>
      </c>
      <c r="E7" s="151"/>
      <c r="F7" s="153" t="s">
        <v>6</v>
      </c>
      <c r="G7" s="154" t="s">
        <v>7</v>
      </c>
      <c r="H7" s="155" t="s">
        <v>8</v>
      </c>
      <c r="I7" s="156" t="s">
        <v>9</v>
      </c>
      <c r="J7" s="151" t="s">
        <v>10</v>
      </c>
      <c r="K7" s="157" t="s">
        <v>11</v>
      </c>
      <c r="L7" s="151" t="s">
        <v>12</v>
      </c>
      <c r="M7" s="97"/>
    </row>
    <row r="8" spans="1:13" x14ac:dyDescent="0.25">
      <c r="A8" s="98" t="s">
        <v>71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</row>
    <row r="9" spans="1:13" x14ac:dyDescent="0.25">
      <c r="A9" s="24" t="s">
        <v>72</v>
      </c>
      <c r="B9" s="24">
        <v>7178</v>
      </c>
      <c r="C9" s="24" t="s">
        <v>73</v>
      </c>
      <c r="D9" s="24" t="s">
        <v>53</v>
      </c>
      <c r="E9" s="24" t="s">
        <v>74</v>
      </c>
      <c r="F9" s="102">
        <f>'Senior Entry Master'!AC23</f>
        <v>166.5</v>
      </c>
      <c r="G9" s="102">
        <f t="shared" ref="G9:G16" si="0">(F9/230)*100</f>
        <v>72.391304347826093</v>
      </c>
      <c r="H9" s="14">
        <f t="shared" ref="H9:H16" si="1">(100-G9)*1.5</f>
        <v>41.41304347826086</v>
      </c>
      <c r="I9" s="13">
        <v>0</v>
      </c>
      <c r="J9" s="13">
        <v>0</v>
      </c>
      <c r="K9" s="14">
        <f t="shared" ref="K9:K16" si="2">H9+I9+J9</f>
        <v>41.41304347826086</v>
      </c>
      <c r="L9" s="98">
        <v>1</v>
      </c>
      <c r="M9" s="98"/>
    </row>
    <row r="10" spans="1:13" x14ac:dyDescent="0.25">
      <c r="A10" s="24" t="s">
        <v>75</v>
      </c>
      <c r="B10" s="24">
        <v>4743</v>
      </c>
      <c r="C10" s="24" t="s">
        <v>76</v>
      </c>
      <c r="D10" s="24" t="s">
        <v>77</v>
      </c>
      <c r="E10" s="24" t="s">
        <v>74</v>
      </c>
      <c r="F10" s="102">
        <f>'Senior Entry Master'!AC22</f>
        <v>166.5</v>
      </c>
      <c r="G10" s="102">
        <f t="shared" si="0"/>
        <v>72.391304347826093</v>
      </c>
      <c r="H10" s="14">
        <f t="shared" si="1"/>
        <v>41.41304347826086</v>
      </c>
      <c r="I10" s="13">
        <v>0</v>
      </c>
      <c r="J10" s="13">
        <v>0</v>
      </c>
      <c r="K10" s="14">
        <f t="shared" si="2"/>
        <v>41.41304347826086</v>
      </c>
      <c r="L10" s="13">
        <v>2</v>
      </c>
      <c r="M10" s="13"/>
    </row>
    <row r="11" spans="1:13" x14ac:dyDescent="0.25">
      <c r="A11" s="24" t="s">
        <v>78</v>
      </c>
      <c r="B11" s="24">
        <v>7047</v>
      </c>
      <c r="C11" s="24" t="s">
        <v>79</v>
      </c>
      <c r="D11" s="24" t="s">
        <v>80</v>
      </c>
      <c r="E11" s="24" t="s">
        <v>74</v>
      </c>
      <c r="F11" s="102">
        <f>'Senior Entry Master'!AC25</f>
        <v>164.5</v>
      </c>
      <c r="G11" s="102">
        <f t="shared" si="0"/>
        <v>71.521739130434781</v>
      </c>
      <c r="H11" s="14">
        <f t="shared" si="1"/>
        <v>42.717391304347828</v>
      </c>
      <c r="I11" s="13">
        <v>0</v>
      </c>
      <c r="J11" s="13">
        <v>0</v>
      </c>
      <c r="K11" s="14">
        <f t="shared" si="2"/>
        <v>42.717391304347828</v>
      </c>
      <c r="L11" s="13">
        <v>3</v>
      </c>
      <c r="M11" s="13"/>
    </row>
    <row r="12" spans="1:13" x14ac:dyDescent="0.25">
      <c r="A12" s="24" t="s">
        <v>81</v>
      </c>
      <c r="B12" s="24">
        <v>6227</v>
      </c>
      <c r="C12" s="24" t="s">
        <v>82</v>
      </c>
      <c r="D12" s="24" t="s">
        <v>41</v>
      </c>
      <c r="E12" s="24" t="s">
        <v>74</v>
      </c>
      <c r="F12" s="102">
        <f>'Senior Entry Master'!AC24</f>
        <v>169</v>
      </c>
      <c r="G12" s="102">
        <f t="shared" si="0"/>
        <v>73.478260869565219</v>
      </c>
      <c r="H12" s="14">
        <f t="shared" si="1"/>
        <v>39.782608695652172</v>
      </c>
      <c r="I12" s="13">
        <v>0</v>
      </c>
      <c r="J12" s="13">
        <v>4</v>
      </c>
      <c r="K12" s="14">
        <f t="shared" si="2"/>
        <v>43.782608695652172</v>
      </c>
      <c r="L12" s="13">
        <v>4</v>
      </c>
      <c r="M12" s="13"/>
    </row>
    <row r="13" spans="1:13" x14ac:dyDescent="0.25">
      <c r="A13" s="60" t="s">
        <v>83</v>
      </c>
      <c r="B13" s="60">
        <v>7222</v>
      </c>
      <c r="C13" s="60" t="s">
        <v>84</v>
      </c>
      <c r="D13" s="60" t="s">
        <v>85</v>
      </c>
      <c r="E13" s="24" t="s">
        <v>74</v>
      </c>
      <c r="F13" s="113">
        <f>'Senior Entry Master'!AC14</f>
        <v>164</v>
      </c>
      <c r="G13" s="113">
        <f t="shared" si="0"/>
        <v>71.304347826086953</v>
      </c>
      <c r="H13" s="114">
        <f t="shared" si="1"/>
        <v>43.04347826086957</v>
      </c>
      <c r="I13" s="60">
        <v>3</v>
      </c>
      <c r="J13" s="60">
        <v>0</v>
      </c>
      <c r="K13" s="114">
        <f t="shared" si="2"/>
        <v>46.04347826086957</v>
      </c>
      <c r="L13" s="60">
        <v>5</v>
      </c>
      <c r="M13" s="13"/>
    </row>
    <row r="14" spans="1:13" x14ac:dyDescent="0.25">
      <c r="A14" s="60" t="s">
        <v>86</v>
      </c>
      <c r="B14" s="60">
        <v>7102</v>
      </c>
      <c r="C14" s="60" t="s">
        <v>87</v>
      </c>
      <c r="D14" s="60" t="s">
        <v>88</v>
      </c>
      <c r="E14" s="24" t="s">
        <v>74</v>
      </c>
      <c r="F14" s="102">
        <f>'Senior Entry Master'!AC10</f>
        <v>159.5</v>
      </c>
      <c r="G14" s="113">
        <f t="shared" si="0"/>
        <v>69.347826086956516</v>
      </c>
      <c r="H14" s="114">
        <f t="shared" si="1"/>
        <v>45.978260869565226</v>
      </c>
      <c r="I14" s="60">
        <v>1</v>
      </c>
      <c r="J14" s="60">
        <v>0</v>
      </c>
      <c r="K14" s="114">
        <f t="shared" si="2"/>
        <v>46.978260869565226</v>
      </c>
      <c r="L14" s="60">
        <v>6</v>
      </c>
      <c r="M14" s="13"/>
    </row>
    <row r="15" spans="1:13" x14ac:dyDescent="0.25">
      <c r="A15" s="60" t="s">
        <v>89</v>
      </c>
      <c r="B15" s="60">
        <v>7119</v>
      </c>
      <c r="C15" s="60" t="s">
        <v>90</v>
      </c>
      <c r="D15" s="60" t="s">
        <v>20</v>
      </c>
      <c r="E15" s="24" t="s">
        <v>74</v>
      </c>
      <c r="F15" s="113">
        <f>'Senior Entry Master'!AC8</f>
        <v>137.5</v>
      </c>
      <c r="G15" s="113">
        <f t="shared" si="0"/>
        <v>59.782608695652172</v>
      </c>
      <c r="H15" s="114">
        <f t="shared" si="1"/>
        <v>60.326086956521742</v>
      </c>
      <c r="I15" s="60">
        <v>8</v>
      </c>
      <c r="J15" s="60">
        <v>0</v>
      </c>
      <c r="K15" s="114">
        <f t="shared" si="2"/>
        <v>68.326086956521749</v>
      </c>
      <c r="L15" s="60">
        <v>7</v>
      </c>
      <c r="M15" s="13"/>
    </row>
    <row r="16" spans="1:13" x14ac:dyDescent="0.25">
      <c r="A16" s="60" t="s">
        <v>91</v>
      </c>
      <c r="B16" s="60">
        <v>7221</v>
      </c>
      <c r="C16" s="60" t="s">
        <v>92</v>
      </c>
      <c r="D16" s="60" t="s">
        <v>93</v>
      </c>
      <c r="E16" s="24" t="s">
        <v>74</v>
      </c>
      <c r="F16" s="113">
        <f>'Senior Entry Master'!AC11</f>
        <v>107.5</v>
      </c>
      <c r="G16" s="113">
        <f t="shared" si="0"/>
        <v>46.739130434782609</v>
      </c>
      <c r="H16" s="114">
        <f t="shared" si="1"/>
        <v>79.891304347826093</v>
      </c>
      <c r="I16" s="60">
        <v>0</v>
      </c>
      <c r="J16" s="60">
        <v>0</v>
      </c>
      <c r="K16" s="114">
        <f t="shared" si="2"/>
        <v>79.891304347826093</v>
      </c>
      <c r="L16" s="13">
        <v>8</v>
      </c>
      <c r="M16" s="13"/>
    </row>
    <row r="17" spans="1:13" s="163" customFormat="1" x14ac:dyDescent="0.25">
      <c r="A17" s="37" t="s">
        <v>94</v>
      </c>
      <c r="B17" s="37">
        <v>6900</v>
      </c>
      <c r="C17" s="37" t="s">
        <v>95</v>
      </c>
      <c r="D17" s="37" t="s">
        <v>96</v>
      </c>
      <c r="E17" s="37" t="s">
        <v>28</v>
      </c>
      <c r="F17" s="161"/>
      <c r="G17" s="161"/>
      <c r="H17" s="162"/>
      <c r="I17" s="22"/>
      <c r="J17" s="22"/>
      <c r="K17" s="162"/>
      <c r="L17" s="22"/>
      <c r="M17" s="22"/>
    </row>
  </sheetData>
  <mergeCells count="3">
    <mergeCell ref="A1:M1"/>
    <mergeCell ref="A2:L2"/>
    <mergeCell ref="E5:F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I16" sqref="I16"/>
    </sheetView>
  </sheetViews>
  <sheetFormatPr defaultRowHeight="15" x14ac:dyDescent="0.25"/>
  <cols>
    <col min="1" max="1" width="19.28515625" customWidth="1"/>
    <col min="2" max="2" width="7.85546875" customWidth="1"/>
    <col min="3" max="3" width="21.42578125" customWidth="1"/>
    <col min="4" max="4" width="22.85546875" customWidth="1"/>
  </cols>
  <sheetData>
    <row r="1" spans="1:13" ht="15.75" x14ac:dyDescent="0.2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x14ac:dyDescent="0.25">
      <c r="A2" s="180" t="s">
        <v>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6"/>
    </row>
    <row r="3" spans="1:13" x14ac:dyDescent="0.25">
      <c r="A3" s="16"/>
      <c r="B3" s="16"/>
      <c r="C3" s="16"/>
      <c r="D3" s="16"/>
      <c r="E3" s="158"/>
      <c r="F3" s="66"/>
      <c r="G3" s="88"/>
      <c r="H3" s="20"/>
      <c r="I3" s="16"/>
      <c r="J3" s="16"/>
      <c r="K3" s="16"/>
      <c r="L3" s="16"/>
      <c r="M3" s="16"/>
    </row>
    <row r="4" spans="1:13" x14ac:dyDescent="0.25">
      <c r="A4" s="16"/>
      <c r="B4" s="16"/>
      <c r="C4" s="16"/>
      <c r="D4" s="16"/>
      <c r="E4" s="158"/>
      <c r="F4" s="66"/>
      <c r="G4" s="88"/>
      <c r="H4" s="20"/>
      <c r="I4" s="16"/>
      <c r="J4" s="16"/>
      <c r="K4" s="16"/>
      <c r="L4" s="16"/>
      <c r="M4" s="16"/>
    </row>
    <row r="5" spans="1:13" x14ac:dyDescent="0.25">
      <c r="A5" s="16"/>
      <c r="B5" s="90"/>
      <c r="C5" s="91"/>
      <c r="D5" s="90" t="s">
        <v>43</v>
      </c>
      <c r="E5" s="181"/>
      <c r="F5" s="181"/>
      <c r="G5" s="88"/>
      <c r="H5" s="20"/>
      <c r="I5" s="16"/>
      <c r="J5" s="16"/>
      <c r="K5" s="16"/>
      <c r="L5" s="16"/>
      <c r="M5" s="16"/>
    </row>
    <row r="6" spans="1:13" x14ac:dyDescent="0.25">
      <c r="A6" s="16"/>
      <c r="B6" s="90"/>
      <c r="C6" s="16"/>
      <c r="D6" s="16"/>
      <c r="E6" s="158"/>
      <c r="F6" s="66"/>
      <c r="G6" s="88"/>
      <c r="H6" s="20"/>
      <c r="I6" s="16"/>
      <c r="J6" s="16"/>
      <c r="K6" s="16"/>
      <c r="L6" s="16"/>
      <c r="M6" s="16"/>
    </row>
    <row r="7" spans="1:13" ht="45" x14ac:dyDescent="0.25">
      <c r="A7" s="106" t="s">
        <v>3</v>
      </c>
      <c r="B7" s="106" t="s">
        <v>4</v>
      </c>
      <c r="C7" s="106"/>
      <c r="D7" s="106" t="s">
        <v>5</v>
      </c>
      <c r="E7" s="106"/>
      <c r="F7" s="108" t="s">
        <v>6</v>
      </c>
      <c r="G7" s="109" t="s">
        <v>7</v>
      </c>
      <c r="H7" s="110" t="s">
        <v>8</v>
      </c>
      <c r="I7" s="111" t="s">
        <v>9</v>
      </c>
      <c r="J7" s="106" t="s">
        <v>10</v>
      </c>
      <c r="K7" s="112" t="s">
        <v>11</v>
      </c>
      <c r="L7" s="106" t="s">
        <v>12</v>
      </c>
      <c r="M7" s="97"/>
    </row>
    <row r="8" spans="1:13" x14ac:dyDescent="0.25">
      <c r="A8" s="98" t="s">
        <v>97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9"/>
    </row>
    <row r="9" spans="1:13" s="164" customFormat="1" x14ac:dyDescent="0.25">
      <c r="A9" s="60" t="s">
        <v>98</v>
      </c>
      <c r="B9" s="60">
        <v>7122</v>
      </c>
      <c r="C9" s="60" t="s">
        <v>99</v>
      </c>
      <c r="D9" s="60" t="s">
        <v>100</v>
      </c>
      <c r="E9" s="60" t="s">
        <v>101</v>
      </c>
      <c r="F9" s="141">
        <f>'Senior Entry Master'!AC38</f>
        <v>171.5</v>
      </c>
      <c r="G9" s="113">
        <f t="shared" ref="G9:G17" si="0">(F9/230)*100</f>
        <v>74.565217391304344</v>
      </c>
      <c r="H9" s="114">
        <f t="shared" ref="H9:H17" si="1">(100-G9)*1.5</f>
        <v>38.152173913043484</v>
      </c>
      <c r="I9" s="60">
        <v>0</v>
      </c>
      <c r="J9" s="60">
        <v>0</v>
      </c>
      <c r="K9" s="114">
        <f t="shared" ref="K9:K17" si="2">H9+I9+J9</f>
        <v>38.152173913043484</v>
      </c>
      <c r="L9" s="60">
        <v>1</v>
      </c>
      <c r="M9" s="83"/>
    </row>
    <row r="10" spans="1:13" s="164" customFormat="1" x14ac:dyDescent="0.25">
      <c r="A10" s="60" t="s">
        <v>102</v>
      </c>
      <c r="B10" s="60">
        <v>7135</v>
      </c>
      <c r="C10" s="60" t="s">
        <v>103</v>
      </c>
      <c r="D10" s="60" t="s">
        <v>104</v>
      </c>
      <c r="E10" s="60" t="s">
        <v>101</v>
      </c>
      <c r="F10" s="113">
        <f>'Senior Entry Master'!AC37</f>
        <v>166.5</v>
      </c>
      <c r="G10" s="113">
        <f t="shared" si="0"/>
        <v>72.391304347826093</v>
      </c>
      <c r="H10" s="114">
        <f t="shared" si="1"/>
        <v>41.41304347826086</v>
      </c>
      <c r="I10" s="60">
        <v>0</v>
      </c>
      <c r="J10" s="60">
        <v>0</v>
      </c>
      <c r="K10" s="114">
        <f t="shared" si="2"/>
        <v>41.41304347826086</v>
      </c>
      <c r="L10" s="60">
        <v>2</v>
      </c>
      <c r="M10" s="83"/>
    </row>
    <row r="11" spans="1:13" s="164" customFormat="1" x14ac:dyDescent="0.25">
      <c r="A11" s="60" t="s">
        <v>105</v>
      </c>
      <c r="B11" s="60">
        <v>6702</v>
      </c>
      <c r="C11" s="60" t="s">
        <v>106</v>
      </c>
      <c r="D11" s="60" t="s">
        <v>41</v>
      </c>
      <c r="E11" s="60" t="s">
        <v>101</v>
      </c>
      <c r="F11" s="113">
        <f>'Senior Entry Master'!AC33</f>
        <v>172.5</v>
      </c>
      <c r="G11" s="113">
        <f t="shared" si="0"/>
        <v>75</v>
      </c>
      <c r="H11" s="114">
        <f t="shared" si="1"/>
        <v>37.5</v>
      </c>
      <c r="I11" s="60">
        <v>0</v>
      </c>
      <c r="J11" s="60">
        <v>4</v>
      </c>
      <c r="K11" s="114">
        <f t="shared" si="2"/>
        <v>41.5</v>
      </c>
      <c r="L11" s="60">
        <v>3</v>
      </c>
      <c r="M11" s="83"/>
    </row>
    <row r="12" spans="1:13" s="164" customFormat="1" x14ac:dyDescent="0.25">
      <c r="A12" s="61" t="s">
        <v>107</v>
      </c>
      <c r="B12" s="60">
        <v>6316</v>
      </c>
      <c r="C12" s="60" t="s">
        <v>108</v>
      </c>
      <c r="D12" s="60" t="s">
        <v>104</v>
      </c>
      <c r="E12" s="60" t="s">
        <v>101</v>
      </c>
      <c r="F12" s="113">
        <f>'Senior Entry Master'!AC41</f>
        <v>161.5</v>
      </c>
      <c r="G12" s="113">
        <f t="shared" si="0"/>
        <v>70.217391304347828</v>
      </c>
      <c r="H12" s="114">
        <f t="shared" si="1"/>
        <v>44.673913043478258</v>
      </c>
      <c r="I12" s="60">
        <v>0</v>
      </c>
      <c r="J12" s="60">
        <v>0</v>
      </c>
      <c r="K12" s="114">
        <f t="shared" si="2"/>
        <v>44.673913043478258</v>
      </c>
      <c r="L12" s="60">
        <v>4</v>
      </c>
      <c r="M12" s="83"/>
    </row>
    <row r="13" spans="1:13" s="164" customFormat="1" x14ac:dyDescent="0.25">
      <c r="A13" s="60" t="s">
        <v>86</v>
      </c>
      <c r="B13" s="60">
        <v>7102</v>
      </c>
      <c r="C13" s="60" t="s">
        <v>87</v>
      </c>
      <c r="D13" s="60" t="s">
        <v>88</v>
      </c>
      <c r="E13" s="60" t="s">
        <v>101</v>
      </c>
      <c r="F13" s="113">
        <f>'Senior Entry Master'!AC10</f>
        <v>159.5</v>
      </c>
      <c r="G13" s="113">
        <f t="shared" si="0"/>
        <v>69.347826086956516</v>
      </c>
      <c r="H13" s="114">
        <f t="shared" si="1"/>
        <v>45.978260869565226</v>
      </c>
      <c r="I13" s="60">
        <v>0</v>
      </c>
      <c r="J13" s="60">
        <v>0</v>
      </c>
      <c r="K13" s="114">
        <f t="shared" si="2"/>
        <v>45.978260869565226</v>
      </c>
      <c r="L13" s="60">
        <v>5</v>
      </c>
      <c r="M13" s="83"/>
    </row>
    <row r="14" spans="1:13" s="164" customFormat="1" x14ac:dyDescent="0.25">
      <c r="A14" s="60" t="s">
        <v>109</v>
      </c>
      <c r="B14" s="60">
        <v>5610</v>
      </c>
      <c r="C14" s="60" t="s">
        <v>110</v>
      </c>
      <c r="D14" s="60" t="s">
        <v>111</v>
      </c>
      <c r="E14" s="60" t="s">
        <v>101</v>
      </c>
      <c r="F14" s="113">
        <f>'Senior Entry Master'!AC31</f>
        <v>164.5</v>
      </c>
      <c r="G14" s="113">
        <f t="shared" si="0"/>
        <v>71.521739130434781</v>
      </c>
      <c r="H14" s="114">
        <f t="shared" si="1"/>
        <v>42.717391304347828</v>
      </c>
      <c r="I14" s="60">
        <v>0</v>
      </c>
      <c r="J14" s="60">
        <v>4</v>
      </c>
      <c r="K14" s="114">
        <f t="shared" si="2"/>
        <v>46.717391304347828</v>
      </c>
      <c r="L14" s="60">
        <v>6</v>
      </c>
      <c r="M14" s="83"/>
    </row>
    <row r="15" spans="1:13" s="164" customFormat="1" x14ac:dyDescent="0.25">
      <c r="A15" s="60" t="s">
        <v>112</v>
      </c>
      <c r="B15" s="60">
        <v>7225</v>
      </c>
      <c r="C15" s="60" t="s">
        <v>113</v>
      </c>
      <c r="D15" s="60" t="s">
        <v>114</v>
      </c>
      <c r="E15" s="60" t="s">
        <v>101</v>
      </c>
      <c r="F15" s="113">
        <f>'Senior Entry Master'!AC40</f>
        <v>161</v>
      </c>
      <c r="G15" s="113">
        <f t="shared" si="0"/>
        <v>70</v>
      </c>
      <c r="H15" s="114">
        <f t="shared" si="1"/>
        <v>45</v>
      </c>
      <c r="I15" s="60">
        <v>0</v>
      </c>
      <c r="J15" s="60">
        <v>4</v>
      </c>
      <c r="K15" s="114">
        <f t="shared" si="2"/>
        <v>49</v>
      </c>
      <c r="L15" s="60">
        <v>7</v>
      </c>
      <c r="M15" s="83"/>
    </row>
    <row r="16" spans="1:13" s="164" customFormat="1" x14ac:dyDescent="0.25">
      <c r="A16" s="165" t="s">
        <v>115</v>
      </c>
      <c r="B16" s="60">
        <v>6314</v>
      </c>
      <c r="C16" s="165" t="s">
        <v>116</v>
      </c>
      <c r="D16" s="165" t="s">
        <v>100</v>
      </c>
      <c r="E16" s="60" t="s">
        <v>101</v>
      </c>
      <c r="F16" s="113">
        <f>'Senior Entry Master'!AC39</f>
        <v>153</v>
      </c>
      <c r="G16" s="113">
        <f t="shared" si="0"/>
        <v>66.521739130434781</v>
      </c>
      <c r="H16" s="114">
        <f t="shared" si="1"/>
        <v>50.217391304347828</v>
      </c>
      <c r="I16" s="60">
        <v>4</v>
      </c>
      <c r="J16" s="60">
        <v>0</v>
      </c>
      <c r="K16" s="114">
        <f t="shared" si="2"/>
        <v>54.217391304347828</v>
      </c>
      <c r="L16" s="60">
        <v>8</v>
      </c>
      <c r="M16" s="83"/>
    </row>
    <row r="17" spans="1:13" s="164" customFormat="1" x14ac:dyDescent="0.25">
      <c r="A17" s="60" t="s">
        <v>117</v>
      </c>
      <c r="B17" s="60">
        <v>6972</v>
      </c>
      <c r="C17" s="60" t="s">
        <v>118</v>
      </c>
      <c r="D17" s="60" t="s">
        <v>119</v>
      </c>
      <c r="E17" s="60" t="s">
        <v>101</v>
      </c>
      <c r="F17" s="113">
        <f>'Senior Entry Master'!AC32</f>
        <v>141.5</v>
      </c>
      <c r="G17" s="113">
        <f t="shared" si="0"/>
        <v>61.521739130434781</v>
      </c>
      <c r="H17" s="114">
        <f t="shared" si="1"/>
        <v>57.717391304347828</v>
      </c>
      <c r="I17" s="60">
        <v>0</v>
      </c>
      <c r="J17" s="60">
        <v>0</v>
      </c>
      <c r="K17" s="114">
        <f t="shared" si="2"/>
        <v>57.717391304347828</v>
      </c>
      <c r="L17" s="60">
        <v>9</v>
      </c>
      <c r="M17" s="83"/>
    </row>
    <row r="18" spans="1:13" x14ac:dyDescent="0.25">
      <c r="A18" s="22" t="s">
        <v>120</v>
      </c>
      <c r="B18" s="22">
        <v>6990</v>
      </c>
      <c r="C18" s="22" t="s">
        <v>121</v>
      </c>
      <c r="D18" s="22" t="s">
        <v>96</v>
      </c>
      <c r="E18" s="22" t="s">
        <v>28</v>
      </c>
      <c r="F18" s="102"/>
      <c r="G18" s="102"/>
      <c r="H18" s="14"/>
      <c r="I18" s="13"/>
      <c r="J18" s="13"/>
      <c r="K18" s="14"/>
      <c r="L18" s="13"/>
      <c r="M18" s="16"/>
    </row>
    <row r="19" spans="1:13" x14ac:dyDescent="0.25">
      <c r="A19" s="22" t="s">
        <v>122</v>
      </c>
      <c r="B19" s="22">
        <v>6994</v>
      </c>
      <c r="C19" s="22" t="s">
        <v>123</v>
      </c>
      <c r="D19" s="22" t="s">
        <v>124</v>
      </c>
      <c r="E19" s="22" t="s">
        <v>28</v>
      </c>
      <c r="F19" s="102"/>
      <c r="G19" s="102"/>
      <c r="H19" s="14"/>
      <c r="I19" s="13"/>
      <c r="J19" s="13"/>
      <c r="K19" s="14"/>
      <c r="L19" s="13"/>
      <c r="M19" s="16"/>
    </row>
    <row r="20" spans="1:13" x14ac:dyDescent="0.25">
      <c r="A20" s="22" t="s">
        <v>125</v>
      </c>
      <c r="B20" s="22">
        <v>6693</v>
      </c>
      <c r="C20" s="22" t="s">
        <v>126</v>
      </c>
      <c r="D20" s="22" t="s">
        <v>96</v>
      </c>
      <c r="E20" s="22" t="s">
        <v>28</v>
      </c>
      <c r="F20" s="102"/>
      <c r="G20" s="102"/>
      <c r="H20" s="14"/>
      <c r="I20" s="13"/>
      <c r="J20" s="13"/>
      <c r="K20" s="14"/>
      <c r="L20" s="13"/>
      <c r="M20" s="16"/>
    </row>
    <row r="21" spans="1:13" x14ac:dyDescent="0.25">
      <c r="A21" s="22" t="s">
        <v>127</v>
      </c>
      <c r="B21" s="22">
        <v>7134</v>
      </c>
      <c r="C21" s="22" t="s">
        <v>128</v>
      </c>
      <c r="D21" s="22" t="s">
        <v>104</v>
      </c>
      <c r="E21" s="22" t="s">
        <v>28</v>
      </c>
      <c r="F21" s="102"/>
      <c r="G21" s="102"/>
      <c r="H21" s="14"/>
      <c r="I21" s="13"/>
      <c r="J21" s="13"/>
      <c r="K21" s="14"/>
      <c r="L21" s="13"/>
      <c r="M21" s="16"/>
    </row>
  </sheetData>
  <mergeCells count="3">
    <mergeCell ref="A1:M1"/>
    <mergeCell ref="A2:L2"/>
    <mergeCell ref="E5:F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102"/>
  <sheetViews>
    <sheetView topLeftCell="A25" zoomScale="80" zoomScaleNormal="80" workbookViewId="0">
      <pane xSplit="1" topLeftCell="B1" activePane="topRight" state="frozen"/>
      <selection pane="topRight" activeCell="AE45" sqref="AE45"/>
    </sheetView>
  </sheetViews>
  <sheetFormatPr defaultColWidth="5.7109375" defaultRowHeight="15" x14ac:dyDescent="0.25"/>
  <cols>
    <col min="1" max="1" width="18.42578125" style="28" customWidth="1"/>
    <col min="2" max="2" width="7.42578125" style="28" customWidth="1"/>
    <col min="3" max="3" width="25.140625" style="28" customWidth="1"/>
    <col min="4" max="4" width="33.7109375" style="28" customWidth="1"/>
    <col min="5" max="5" width="5.140625" style="28" customWidth="1"/>
    <col min="6" max="28" width="5.7109375" style="103" hidden="1" customWidth="1"/>
    <col min="29" max="29" width="8.42578125" style="104" bestFit="1" customWidth="1"/>
    <col min="30" max="30" width="10.28515625" style="105" customWidth="1"/>
    <col min="31" max="31" width="17.85546875" style="20" customWidth="1"/>
    <col min="32" max="32" width="8.5703125" style="28" customWidth="1"/>
    <col min="33" max="33" width="11.5703125" style="16" customWidth="1"/>
    <col min="34" max="34" width="9.7109375" style="16" customWidth="1"/>
    <col min="35" max="35" width="5.7109375" style="16"/>
    <col min="36" max="36" width="7.85546875" style="16" customWidth="1"/>
    <col min="37" max="37" width="8.5703125" style="86" customWidth="1"/>
    <col min="38" max="97" width="5.7109375" style="16"/>
    <col min="98" max="16384" width="5.7109375" style="28"/>
  </cols>
  <sheetData>
    <row r="1" spans="1:37" ht="15.75" x14ac:dyDescent="0.2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</row>
    <row r="2" spans="1:37" x14ac:dyDescent="0.25">
      <c r="A2" s="180" t="s">
        <v>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</row>
    <row r="3" spans="1:37" s="16" customFormat="1" x14ac:dyDescent="0.25">
      <c r="E3" s="158"/>
      <c r="F3" s="87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66"/>
      <c r="AD3" s="88"/>
      <c r="AE3" s="20"/>
      <c r="AK3" s="20"/>
    </row>
    <row r="4" spans="1:37" s="16" customFormat="1" x14ac:dyDescent="0.25">
      <c r="E4" s="158"/>
      <c r="F4" s="87"/>
      <c r="G4" s="89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66"/>
      <c r="AD4" s="88"/>
      <c r="AE4" s="20"/>
      <c r="AK4" s="20"/>
    </row>
    <row r="5" spans="1:37" s="16" customFormat="1" x14ac:dyDescent="0.25">
      <c r="B5" s="90"/>
      <c r="C5" s="91"/>
      <c r="D5" s="90" t="s">
        <v>43</v>
      </c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88"/>
      <c r="AE5" s="20"/>
      <c r="AK5" s="20"/>
    </row>
    <row r="6" spans="1:37" s="16" customFormat="1" x14ac:dyDescent="0.25">
      <c r="B6" s="90"/>
      <c r="E6" s="158"/>
      <c r="F6" s="87"/>
      <c r="G6" s="89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66"/>
      <c r="AD6" s="88"/>
      <c r="AE6" s="20"/>
      <c r="AK6" s="20"/>
    </row>
    <row r="7" spans="1:37" s="16" customFormat="1" ht="45" x14ac:dyDescent="0.25">
      <c r="A7" s="61" t="s">
        <v>3</v>
      </c>
      <c r="B7" s="61" t="s">
        <v>4</v>
      </c>
      <c r="C7" s="61"/>
      <c r="D7" s="61" t="s">
        <v>5</v>
      </c>
      <c r="E7" s="61"/>
      <c r="F7" s="19">
        <v>1</v>
      </c>
      <c r="G7" s="19">
        <v>2</v>
      </c>
      <c r="H7" s="19" t="s">
        <v>129</v>
      </c>
      <c r="I7" s="19">
        <v>3</v>
      </c>
      <c r="J7" s="19">
        <v>4</v>
      </c>
      <c r="K7" s="19">
        <v>5</v>
      </c>
      <c r="L7" s="19">
        <v>6</v>
      </c>
      <c r="M7" s="19" t="s">
        <v>130</v>
      </c>
      <c r="N7" s="19">
        <v>7</v>
      </c>
      <c r="O7" s="19">
        <v>8</v>
      </c>
      <c r="P7" s="19" t="s">
        <v>131</v>
      </c>
      <c r="Q7" s="19">
        <v>9</v>
      </c>
      <c r="R7" s="19">
        <v>10</v>
      </c>
      <c r="S7" s="19">
        <v>11</v>
      </c>
      <c r="T7" s="19" t="s">
        <v>132</v>
      </c>
      <c r="U7" s="19">
        <v>12</v>
      </c>
      <c r="V7" s="19">
        <v>13</v>
      </c>
      <c r="W7" s="19" t="s">
        <v>133</v>
      </c>
      <c r="X7" s="92" t="s">
        <v>134</v>
      </c>
      <c r="Y7" s="92" t="s">
        <v>135</v>
      </c>
      <c r="Z7" s="92" t="s">
        <v>136</v>
      </c>
      <c r="AA7" s="19" t="s">
        <v>137</v>
      </c>
      <c r="AB7" s="92" t="s">
        <v>138</v>
      </c>
      <c r="AC7" s="92" t="s">
        <v>6</v>
      </c>
      <c r="AD7" s="93" t="s">
        <v>7</v>
      </c>
      <c r="AE7" s="94" t="s">
        <v>8</v>
      </c>
      <c r="AF7" s="95" t="s">
        <v>9</v>
      </c>
      <c r="AG7" s="61" t="s">
        <v>10</v>
      </c>
      <c r="AH7" s="96" t="s">
        <v>11</v>
      </c>
      <c r="AI7" s="61" t="s">
        <v>12</v>
      </c>
      <c r="AJ7" s="97"/>
      <c r="AK7" s="20"/>
    </row>
    <row r="8" spans="1:37" s="99" customFormat="1" ht="27.75" customHeight="1" x14ac:dyDescent="0.25">
      <c r="A8" s="98" t="s">
        <v>44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K8" s="100"/>
    </row>
    <row r="9" spans="1:37" s="16" customFormat="1" x14ac:dyDescent="0.25">
      <c r="A9" s="24" t="s">
        <v>45</v>
      </c>
      <c r="B9" s="24"/>
      <c r="C9" s="24" t="s">
        <v>46</v>
      </c>
      <c r="D9" s="24" t="s">
        <v>47</v>
      </c>
      <c r="E9" s="24" t="s">
        <v>48</v>
      </c>
      <c r="F9" s="101"/>
      <c r="G9" s="101"/>
      <c r="H9" s="101"/>
      <c r="I9" s="101">
        <f t="shared" ref="I9:I17" si="0">H9*2</f>
        <v>0</v>
      </c>
      <c r="J9" s="101"/>
      <c r="K9" s="101"/>
      <c r="L9" s="101"/>
      <c r="M9" s="101"/>
      <c r="N9" s="101">
        <f t="shared" ref="N9:N17" si="1">M9*2</f>
        <v>0</v>
      </c>
      <c r="O9" s="101"/>
      <c r="P9" s="101"/>
      <c r="Q9" s="101">
        <f t="shared" ref="Q9:Q17" si="2">P9*2</f>
        <v>0</v>
      </c>
      <c r="R9" s="101"/>
      <c r="S9" s="101"/>
      <c r="T9" s="101"/>
      <c r="U9" s="101">
        <f t="shared" ref="U9:U17" si="3">T9*2</f>
        <v>0</v>
      </c>
      <c r="V9" s="101"/>
      <c r="W9" s="101"/>
      <c r="X9" s="101"/>
      <c r="Y9" s="101"/>
      <c r="Z9" s="101">
        <f t="shared" ref="Z9:Z17" si="4">Y9*2</f>
        <v>0</v>
      </c>
      <c r="AA9" s="101"/>
      <c r="AB9" s="101">
        <f t="shared" ref="AB9:AB17" si="5">AA9*2</f>
        <v>0</v>
      </c>
      <c r="AC9" s="102">
        <f>'Senior Entry Master'!AC27</f>
        <v>164.5</v>
      </c>
      <c r="AD9" s="102">
        <f t="shared" ref="AD9:AD14" si="6">(AC9/230)*100</f>
        <v>71.521739130434781</v>
      </c>
      <c r="AE9" s="14">
        <f t="shared" ref="AE9:AE14" si="7">(100-AD9)*1.5</f>
        <v>42.717391304347828</v>
      </c>
      <c r="AF9" s="13">
        <v>0</v>
      </c>
      <c r="AG9" s="13">
        <v>0</v>
      </c>
      <c r="AH9" s="14">
        <f t="shared" ref="AH9:AH14" si="8">AE9+AF9+AG9</f>
        <v>42.717391304347828</v>
      </c>
      <c r="AI9" s="13">
        <v>1</v>
      </c>
      <c r="AK9" s="20"/>
    </row>
    <row r="10" spans="1:37" s="16" customFormat="1" x14ac:dyDescent="0.25">
      <c r="A10" s="24" t="s">
        <v>49</v>
      </c>
      <c r="B10" s="24">
        <v>7243</v>
      </c>
      <c r="C10" s="24" t="s">
        <v>50</v>
      </c>
      <c r="D10" s="24" t="s">
        <v>20</v>
      </c>
      <c r="E10" s="24" t="s">
        <v>48</v>
      </c>
      <c r="F10" s="101"/>
      <c r="G10" s="101"/>
      <c r="H10" s="101"/>
      <c r="I10" s="101">
        <f t="shared" si="0"/>
        <v>0</v>
      </c>
      <c r="J10" s="101"/>
      <c r="K10" s="101"/>
      <c r="L10" s="101"/>
      <c r="M10" s="101"/>
      <c r="N10" s="101">
        <f t="shared" si="1"/>
        <v>0</v>
      </c>
      <c r="O10" s="101"/>
      <c r="P10" s="101"/>
      <c r="Q10" s="101">
        <f t="shared" si="2"/>
        <v>0</v>
      </c>
      <c r="R10" s="101"/>
      <c r="S10" s="101"/>
      <c r="T10" s="101"/>
      <c r="U10" s="101">
        <f t="shared" si="3"/>
        <v>0</v>
      </c>
      <c r="V10" s="101"/>
      <c r="W10" s="101"/>
      <c r="X10" s="101"/>
      <c r="Y10" s="101"/>
      <c r="Z10" s="101">
        <f t="shared" si="4"/>
        <v>0</v>
      </c>
      <c r="AA10" s="101"/>
      <c r="AB10" s="101">
        <f t="shared" si="5"/>
        <v>0</v>
      </c>
      <c r="AC10" s="102">
        <f>'Senior Entry Master'!AC21</f>
        <v>168.5</v>
      </c>
      <c r="AD10" s="102">
        <f t="shared" si="6"/>
        <v>73.260869565217391</v>
      </c>
      <c r="AE10" s="14">
        <f t="shared" si="7"/>
        <v>40.108695652173914</v>
      </c>
      <c r="AF10" s="13">
        <v>0</v>
      </c>
      <c r="AG10" s="13">
        <v>4</v>
      </c>
      <c r="AH10" s="14">
        <f t="shared" si="8"/>
        <v>44.108695652173914</v>
      </c>
      <c r="AI10" s="13">
        <v>2</v>
      </c>
      <c r="AK10" s="20"/>
    </row>
    <row r="11" spans="1:37" s="16" customFormat="1" x14ac:dyDescent="0.25">
      <c r="A11" s="24" t="s">
        <v>51</v>
      </c>
      <c r="B11" s="24">
        <v>7109</v>
      </c>
      <c r="C11" s="24" t="s">
        <v>52</v>
      </c>
      <c r="D11" s="24" t="s">
        <v>53</v>
      </c>
      <c r="E11" s="24" t="s">
        <v>48</v>
      </c>
      <c r="F11" s="101"/>
      <c r="G11" s="101"/>
      <c r="H11" s="101"/>
      <c r="I11" s="101">
        <f t="shared" si="0"/>
        <v>0</v>
      </c>
      <c r="J11" s="101"/>
      <c r="K11" s="101"/>
      <c r="L11" s="101"/>
      <c r="M11" s="101"/>
      <c r="N11" s="101">
        <f t="shared" si="1"/>
        <v>0</v>
      </c>
      <c r="O11" s="101"/>
      <c r="P11" s="101"/>
      <c r="Q11" s="101">
        <f t="shared" si="2"/>
        <v>0</v>
      </c>
      <c r="R11" s="101"/>
      <c r="S11" s="101"/>
      <c r="T11" s="101"/>
      <c r="U11" s="101">
        <f t="shared" si="3"/>
        <v>0</v>
      </c>
      <c r="V11" s="101"/>
      <c r="W11" s="101"/>
      <c r="X11" s="101"/>
      <c r="Y11" s="101"/>
      <c r="Z11" s="101">
        <f t="shared" si="4"/>
        <v>0</v>
      </c>
      <c r="AA11" s="101"/>
      <c r="AB11" s="101">
        <f t="shared" si="5"/>
        <v>0</v>
      </c>
      <c r="AC11" s="102">
        <f>'Senior Entry Master'!AC26</f>
        <v>161.5</v>
      </c>
      <c r="AD11" s="102">
        <f t="shared" si="6"/>
        <v>70.217391304347828</v>
      </c>
      <c r="AE11" s="14">
        <f t="shared" si="7"/>
        <v>44.673913043478258</v>
      </c>
      <c r="AF11" s="13">
        <v>0</v>
      </c>
      <c r="AG11" s="13">
        <v>8</v>
      </c>
      <c r="AH11" s="14">
        <f t="shared" si="8"/>
        <v>52.673913043478258</v>
      </c>
      <c r="AI11" s="13">
        <v>3</v>
      </c>
      <c r="AK11" s="20"/>
    </row>
    <row r="12" spans="1:37" s="16" customFormat="1" x14ac:dyDescent="0.25">
      <c r="A12" s="24" t="s">
        <v>54</v>
      </c>
      <c r="B12" s="24">
        <v>6692</v>
      </c>
      <c r="C12" s="24" t="s">
        <v>55</v>
      </c>
      <c r="D12" s="24" t="s">
        <v>56</v>
      </c>
      <c r="E12" s="24" t="s">
        <v>48</v>
      </c>
      <c r="F12" s="101"/>
      <c r="G12" s="101"/>
      <c r="H12" s="101"/>
      <c r="I12" s="101">
        <f t="shared" si="0"/>
        <v>0</v>
      </c>
      <c r="J12" s="101"/>
      <c r="K12" s="101"/>
      <c r="L12" s="101"/>
      <c r="M12" s="101"/>
      <c r="N12" s="101">
        <f t="shared" si="1"/>
        <v>0</v>
      </c>
      <c r="O12" s="101"/>
      <c r="P12" s="101"/>
      <c r="Q12" s="101">
        <f t="shared" si="2"/>
        <v>0</v>
      </c>
      <c r="R12" s="101"/>
      <c r="S12" s="101"/>
      <c r="T12" s="101"/>
      <c r="U12" s="101">
        <f t="shared" si="3"/>
        <v>0</v>
      </c>
      <c r="V12" s="101"/>
      <c r="W12" s="101"/>
      <c r="X12" s="101"/>
      <c r="Y12" s="101"/>
      <c r="Z12" s="101">
        <f t="shared" si="4"/>
        <v>0</v>
      </c>
      <c r="AA12" s="101"/>
      <c r="AB12" s="101">
        <f t="shared" si="5"/>
        <v>0</v>
      </c>
      <c r="AC12" s="102">
        <f>'Senior Entry Master'!AC17</f>
        <v>145.5</v>
      </c>
      <c r="AD12" s="102">
        <f t="shared" si="6"/>
        <v>63.260869565217391</v>
      </c>
      <c r="AE12" s="14">
        <f t="shared" si="7"/>
        <v>55.108695652173914</v>
      </c>
      <c r="AF12" s="13">
        <v>0</v>
      </c>
      <c r="AG12" s="13">
        <v>0</v>
      </c>
      <c r="AH12" s="14">
        <f t="shared" si="8"/>
        <v>55.108695652173914</v>
      </c>
      <c r="AI12" s="60">
        <v>4</v>
      </c>
      <c r="AK12" s="20"/>
    </row>
    <row r="13" spans="1:37" s="16" customFormat="1" x14ac:dyDescent="0.25">
      <c r="A13" s="24" t="s">
        <v>57</v>
      </c>
      <c r="B13" s="24">
        <v>6995</v>
      </c>
      <c r="C13" s="24" t="s">
        <v>58</v>
      </c>
      <c r="D13" s="24" t="s">
        <v>59</v>
      </c>
      <c r="E13" s="24" t="s">
        <v>48</v>
      </c>
      <c r="F13" s="101"/>
      <c r="G13" s="101"/>
      <c r="H13" s="101"/>
      <c r="I13" s="101">
        <f t="shared" si="0"/>
        <v>0</v>
      </c>
      <c r="J13" s="101"/>
      <c r="K13" s="101"/>
      <c r="L13" s="101"/>
      <c r="M13" s="101"/>
      <c r="N13" s="101">
        <f t="shared" si="1"/>
        <v>0</v>
      </c>
      <c r="O13" s="101"/>
      <c r="P13" s="101"/>
      <c r="Q13" s="101">
        <f t="shared" si="2"/>
        <v>0</v>
      </c>
      <c r="R13" s="101"/>
      <c r="S13" s="101"/>
      <c r="T13" s="101"/>
      <c r="U13" s="101">
        <f t="shared" si="3"/>
        <v>0</v>
      </c>
      <c r="V13" s="101"/>
      <c r="W13" s="101"/>
      <c r="X13" s="101"/>
      <c r="Y13" s="101"/>
      <c r="Z13" s="101">
        <f t="shared" si="4"/>
        <v>0</v>
      </c>
      <c r="AA13" s="101"/>
      <c r="AB13" s="101">
        <f t="shared" si="5"/>
        <v>0</v>
      </c>
      <c r="AC13" s="102">
        <f>'Senior Entry Master'!AC16</f>
        <v>167</v>
      </c>
      <c r="AD13" s="102">
        <f t="shared" si="6"/>
        <v>72.608695652173921</v>
      </c>
      <c r="AE13" s="14">
        <f t="shared" si="7"/>
        <v>41.086956521739118</v>
      </c>
      <c r="AF13" s="13">
        <v>15</v>
      </c>
      <c r="AG13" s="13">
        <v>0</v>
      </c>
      <c r="AH13" s="14">
        <f t="shared" si="8"/>
        <v>56.086956521739118</v>
      </c>
      <c r="AI13" s="60">
        <v>5</v>
      </c>
      <c r="AK13" s="20"/>
    </row>
    <row r="14" spans="1:37" s="16" customFormat="1" x14ac:dyDescent="0.25">
      <c r="A14" s="60" t="s">
        <v>60</v>
      </c>
      <c r="B14" s="60">
        <v>7095</v>
      </c>
      <c r="C14" s="60" t="s">
        <v>61</v>
      </c>
      <c r="D14" s="60"/>
      <c r="E14" s="24" t="s">
        <v>48</v>
      </c>
      <c r="F14" s="18">
        <v>8</v>
      </c>
      <c r="G14" s="18">
        <v>6</v>
      </c>
      <c r="H14" s="18">
        <v>5</v>
      </c>
      <c r="I14" s="18">
        <f t="shared" si="0"/>
        <v>10</v>
      </c>
      <c r="J14" s="18">
        <v>5</v>
      </c>
      <c r="K14" s="18">
        <v>7</v>
      </c>
      <c r="L14" s="18">
        <v>4.5</v>
      </c>
      <c r="M14" s="18">
        <v>4</v>
      </c>
      <c r="N14" s="18">
        <f t="shared" si="1"/>
        <v>8</v>
      </c>
      <c r="O14" s="18">
        <v>6</v>
      </c>
      <c r="P14" s="18">
        <v>6.5</v>
      </c>
      <c r="Q14" s="18">
        <f t="shared" si="2"/>
        <v>13</v>
      </c>
      <c r="R14" s="18">
        <v>6</v>
      </c>
      <c r="S14" s="18">
        <v>8</v>
      </c>
      <c r="T14" s="18">
        <v>6</v>
      </c>
      <c r="U14" s="18">
        <f t="shared" si="3"/>
        <v>12</v>
      </c>
      <c r="V14" s="18">
        <v>4</v>
      </c>
      <c r="W14" s="18">
        <v>7</v>
      </c>
      <c r="X14" s="18">
        <v>6</v>
      </c>
      <c r="Y14" s="18">
        <v>6</v>
      </c>
      <c r="Z14" s="18">
        <f t="shared" si="4"/>
        <v>12</v>
      </c>
      <c r="AA14" s="18">
        <v>6</v>
      </c>
      <c r="AB14" s="18">
        <f t="shared" si="5"/>
        <v>12</v>
      </c>
      <c r="AC14" s="113">
        <f>'Senior Entry Master'!AC15</f>
        <v>136</v>
      </c>
      <c r="AD14" s="113">
        <f t="shared" si="6"/>
        <v>59.130434782608695</v>
      </c>
      <c r="AE14" s="114">
        <f t="shared" si="7"/>
        <v>61.304347826086953</v>
      </c>
      <c r="AF14" s="60">
        <v>0</v>
      </c>
      <c r="AG14" s="60">
        <v>4</v>
      </c>
      <c r="AH14" s="114">
        <f t="shared" si="8"/>
        <v>65.304347826086953</v>
      </c>
      <c r="AI14" s="60">
        <v>6</v>
      </c>
      <c r="AK14" s="20"/>
    </row>
    <row r="15" spans="1:37" s="16" customFormat="1" x14ac:dyDescent="0.25">
      <c r="A15" s="60" t="s">
        <v>62</v>
      </c>
      <c r="B15" s="60">
        <v>7115</v>
      </c>
      <c r="C15" s="60" t="s">
        <v>63</v>
      </c>
      <c r="D15" s="60" t="s">
        <v>64</v>
      </c>
      <c r="E15" s="60" t="s">
        <v>28</v>
      </c>
      <c r="F15" s="18">
        <v>8</v>
      </c>
      <c r="G15" s="18">
        <v>6</v>
      </c>
      <c r="H15" s="18">
        <v>5</v>
      </c>
      <c r="I15" s="18">
        <f t="shared" si="0"/>
        <v>10</v>
      </c>
      <c r="J15" s="18">
        <v>6.5</v>
      </c>
      <c r="K15" s="18">
        <v>7</v>
      </c>
      <c r="L15" s="18">
        <v>4.5</v>
      </c>
      <c r="M15" s="18">
        <v>5</v>
      </c>
      <c r="N15" s="18">
        <f t="shared" si="1"/>
        <v>10</v>
      </c>
      <c r="O15" s="18">
        <v>6</v>
      </c>
      <c r="P15" s="18">
        <v>6.5</v>
      </c>
      <c r="Q15" s="18">
        <f t="shared" si="2"/>
        <v>13</v>
      </c>
      <c r="R15" s="18">
        <v>7</v>
      </c>
      <c r="S15" s="18">
        <v>8</v>
      </c>
      <c r="T15" s="18">
        <v>6</v>
      </c>
      <c r="U15" s="18">
        <f t="shared" si="3"/>
        <v>12</v>
      </c>
      <c r="V15" s="18">
        <v>5</v>
      </c>
      <c r="W15" s="18">
        <v>7</v>
      </c>
      <c r="X15" s="18">
        <v>6</v>
      </c>
      <c r="Y15" s="18">
        <v>6</v>
      </c>
      <c r="Z15" s="18">
        <f t="shared" si="4"/>
        <v>12</v>
      </c>
      <c r="AA15" s="18">
        <v>6</v>
      </c>
      <c r="AB15" s="18">
        <f t="shared" si="5"/>
        <v>12</v>
      </c>
      <c r="AC15" s="113"/>
      <c r="AD15" s="113"/>
      <c r="AE15" s="114"/>
      <c r="AF15" s="60"/>
      <c r="AG15" s="60"/>
      <c r="AH15" s="114"/>
      <c r="AI15" s="60"/>
      <c r="AK15" s="20"/>
    </row>
    <row r="16" spans="1:37" s="16" customFormat="1" x14ac:dyDescent="0.25">
      <c r="A16" s="60" t="s">
        <v>65</v>
      </c>
      <c r="B16" s="60">
        <v>7029</v>
      </c>
      <c r="C16" s="60" t="s">
        <v>66</v>
      </c>
      <c r="D16" s="60" t="s">
        <v>67</v>
      </c>
      <c r="E16" s="60" t="s">
        <v>28</v>
      </c>
      <c r="F16" s="18"/>
      <c r="G16" s="18"/>
      <c r="H16" s="18"/>
      <c r="I16" s="18">
        <f t="shared" si="0"/>
        <v>0</v>
      </c>
      <c r="J16" s="18"/>
      <c r="K16" s="18"/>
      <c r="L16" s="18"/>
      <c r="M16" s="18"/>
      <c r="N16" s="18">
        <f t="shared" si="1"/>
        <v>0</v>
      </c>
      <c r="O16" s="18"/>
      <c r="P16" s="18"/>
      <c r="Q16" s="18">
        <f t="shared" si="2"/>
        <v>0</v>
      </c>
      <c r="R16" s="18"/>
      <c r="S16" s="18"/>
      <c r="T16" s="18"/>
      <c r="U16" s="18">
        <f t="shared" si="3"/>
        <v>0</v>
      </c>
      <c r="V16" s="18"/>
      <c r="W16" s="18"/>
      <c r="X16" s="18"/>
      <c r="Y16" s="18"/>
      <c r="Z16" s="18">
        <f t="shared" si="4"/>
        <v>0</v>
      </c>
      <c r="AA16" s="18"/>
      <c r="AB16" s="18">
        <f t="shared" si="5"/>
        <v>0</v>
      </c>
      <c r="AC16" s="113"/>
      <c r="AD16" s="113"/>
      <c r="AE16" s="114"/>
      <c r="AF16" s="60"/>
      <c r="AG16" s="60"/>
      <c r="AH16" s="114"/>
      <c r="AI16" s="60"/>
      <c r="AK16" s="20"/>
    </row>
    <row r="17" spans="1:37" s="16" customFormat="1" x14ac:dyDescent="0.25">
      <c r="A17" s="60" t="s">
        <v>68</v>
      </c>
      <c r="B17" s="60">
        <v>6619</v>
      </c>
      <c r="C17" s="60" t="s">
        <v>69</v>
      </c>
      <c r="D17" s="60" t="s">
        <v>70</v>
      </c>
      <c r="E17" s="60" t="s">
        <v>28</v>
      </c>
      <c r="F17" s="18"/>
      <c r="G17" s="18"/>
      <c r="H17" s="18"/>
      <c r="I17" s="18">
        <f t="shared" si="0"/>
        <v>0</v>
      </c>
      <c r="J17" s="18"/>
      <c r="K17" s="18"/>
      <c r="L17" s="18"/>
      <c r="M17" s="18"/>
      <c r="N17" s="18">
        <f t="shared" si="1"/>
        <v>0</v>
      </c>
      <c r="O17" s="18"/>
      <c r="P17" s="18"/>
      <c r="Q17" s="18">
        <f t="shared" si="2"/>
        <v>0</v>
      </c>
      <c r="R17" s="18"/>
      <c r="S17" s="18"/>
      <c r="T17" s="18"/>
      <c r="U17" s="18">
        <f t="shared" si="3"/>
        <v>0</v>
      </c>
      <c r="V17" s="18"/>
      <c r="W17" s="18"/>
      <c r="X17" s="18"/>
      <c r="Y17" s="18"/>
      <c r="Z17" s="18">
        <f t="shared" si="4"/>
        <v>0</v>
      </c>
      <c r="AA17" s="18"/>
      <c r="AB17" s="18">
        <f t="shared" si="5"/>
        <v>0</v>
      </c>
      <c r="AC17" s="113"/>
      <c r="AD17" s="113"/>
      <c r="AE17" s="114"/>
      <c r="AF17" s="60"/>
      <c r="AG17" s="60"/>
      <c r="AH17" s="114"/>
      <c r="AI17" s="60"/>
      <c r="AK17" s="20"/>
    </row>
    <row r="18" spans="1:37" s="16" customFormat="1" x14ac:dyDescent="0.25">
      <c r="A18" s="24"/>
      <c r="B18" s="24"/>
      <c r="C18" s="24"/>
      <c r="D18" s="24"/>
      <c r="E18" s="24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2"/>
      <c r="AD18" s="102"/>
      <c r="AE18" s="14"/>
      <c r="AF18" s="13"/>
      <c r="AG18" s="13"/>
      <c r="AH18" s="14"/>
      <c r="AI18" s="13"/>
      <c r="AK18" s="20"/>
    </row>
    <row r="19" spans="1:37" s="16" customFormat="1" x14ac:dyDescent="0.25">
      <c r="A19" s="146"/>
      <c r="B19" s="146"/>
      <c r="C19" s="146"/>
      <c r="D19" s="146"/>
      <c r="E19" s="146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8"/>
      <c r="AD19" s="148"/>
      <c r="AE19" s="149"/>
      <c r="AF19" s="150"/>
      <c r="AG19" s="150"/>
      <c r="AH19" s="149"/>
      <c r="AK19" s="20"/>
    </row>
    <row r="20" spans="1:37" s="16" customFormat="1" ht="45" x14ac:dyDescent="0.25">
      <c r="A20" s="151" t="s">
        <v>3</v>
      </c>
      <c r="B20" s="151" t="s">
        <v>4</v>
      </c>
      <c r="C20" s="151"/>
      <c r="D20" s="151" t="s">
        <v>5</v>
      </c>
      <c r="E20" s="151"/>
      <c r="F20" s="152">
        <v>1</v>
      </c>
      <c r="G20" s="152">
        <v>2</v>
      </c>
      <c r="H20" s="152" t="s">
        <v>129</v>
      </c>
      <c r="I20" s="152">
        <v>3</v>
      </c>
      <c r="J20" s="152">
        <v>4</v>
      </c>
      <c r="K20" s="152">
        <v>5</v>
      </c>
      <c r="L20" s="152">
        <v>6</v>
      </c>
      <c r="M20" s="152" t="s">
        <v>130</v>
      </c>
      <c r="N20" s="152">
        <v>7</v>
      </c>
      <c r="O20" s="152">
        <v>8</v>
      </c>
      <c r="P20" s="152" t="s">
        <v>131</v>
      </c>
      <c r="Q20" s="152">
        <v>9</v>
      </c>
      <c r="R20" s="152">
        <v>10</v>
      </c>
      <c r="S20" s="152">
        <v>11</v>
      </c>
      <c r="T20" s="152" t="s">
        <v>132</v>
      </c>
      <c r="U20" s="152">
        <v>12</v>
      </c>
      <c r="V20" s="152">
        <v>13</v>
      </c>
      <c r="W20" s="152" t="s">
        <v>133</v>
      </c>
      <c r="X20" s="153" t="s">
        <v>134</v>
      </c>
      <c r="Y20" s="153" t="s">
        <v>135</v>
      </c>
      <c r="Z20" s="153" t="s">
        <v>136</v>
      </c>
      <c r="AA20" s="152" t="s">
        <v>137</v>
      </c>
      <c r="AB20" s="153" t="s">
        <v>138</v>
      </c>
      <c r="AC20" s="153" t="s">
        <v>6</v>
      </c>
      <c r="AD20" s="154" t="s">
        <v>7</v>
      </c>
      <c r="AE20" s="155" t="s">
        <v>8</v>
      </c>
      <c r="AF20" s="156" t="s">
        <v>9</v>
      </c>
      <c r="AG20" s="151" t="s">
        <v>10</v>
      </c>
      <c r="AH20" s="157" t="s">
        <v>11</v>
      </c>
      <c r="AI20" s="151" t="s">
        <v>12</v>
      </c>
      <c r="AJ20" s="97"/>
      <c r="AK20" s="20"/>
    </row>
    <row r="21" spans="1:37" s="16" customFormat="1" x14ac:dyDescent="0.25">
      <c r="A21" s="98" t="s">
        <v>71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20"/>
    </row>
    <row r="22" spans="1:37" s="16" customFormat="1" x14ac:dyDescent="0.25">
      <c r="A22" s="24" t="s">
        <v>72</v>
      </c>
      <c r="B22" s="24">
        <v>7178</v>
      </c>
      <c r="C22" s="24" t="s">
        <v>73</v>
      </c>
      <c r="D22" s="24" t="s">
        <v>53</v>
      </c>
      <c r="E22" s="24" t="s">
        <v>74</v>
      </c>
      <c r="F22" s="101"/>
      <c r="G22" s="101"/>
      <c r="H22" s="101"/>
      <c r="I22" s="101">
        <f t="shared" ref="I22:I30" si="9">H22*2</f>
        <v>0</v>
      </c>
      <c r="J22" s="101"/>
      <c r="K22" s="101"/>
      <c r="L22" s="101"/>
      <c r="M22" s="101"/>
      <c r="N22" s="101">
        <f t="shared" ref="N22:N30" si="10">M22*2</f>
        <v>0</v>
      </c>
      <c r="O22" s="101"/>
      <c r="P22" s="101"/>
      <c r="Q22" s="101">
        <f t="shared" ref="Q22:Q30" si="11">P22*2</f>
        <v>0</v>
      </c>
      <c r="R22" s="101"/>
      <c r="S22" s="101"/>
      <c r="T22" s="101"/>
      <c r="U22" s="101">
        <f t="shared" ref="U22:U30" si="12">T22*2</f>
        <v>0</v>
      </c>
      <c r="V22" s="101"/>
      <c r="W22" s="101"/>
      <c r="X22" s="101"/>
      <c r="Y22" s="101"/>
      <c r="Z22" s="101">
        <f t="shared" ref="Z22:Z30" si="13">Y22*2</f>
        <v>0</v>
      </c>
      <c r="AA22" s="101"/>
      <c r="AB22" s="101">
        <f t="shared" ref="AB22:AB30" si="14">AA22*2</f>
        <v>0</v>
      </c>
      <c r="AC22" s="102">
        <f>'Senior Entry Master'!AC23</f>
        <v>166.5</v>
      </c>
      <c r="AD22" s="102">
        <f t="shared" ref="AD22:AD29" si="15">(AC22/230)*100</f>
        <v>72.391304347826093</v>
      </c>
      <c r="AE22" s="14">
        <f t="shared" ref="AE22:AE29" si="16">(100-AD22)*1.5</f>
        <v>41.41304347826086</v>
      </c>
      <c r="AF22" s="13">
        <v>0</v>
      </c>
      <c r="AG22" s="13">
        <v>0</v>
      </c>
      <c r="AH22" s="14">
        <f t="shared" ref="AH22:AH29" si="17">AE22+AF22+AG22</f>
        <v>41.41304347826086</v>
      </c>
      <c r="AI22" s="98">
        <v>1</v>
      </c>
      <c r="AJ22" s="98"/>
      <c r="AK22" s="20"/>
    </row>
    <row r="23" spans="1:37" s="16" customFormat="1" x14ac:dyDescent="0.25">
      <c r="A23" s="24" t="s">
        <v>75</v>
      </c>
      <c r="B23" s="24">
        <v>4743</v>
      </c>
      <c r="C23" s="24" t="s">
        <v>76</v>
      </c>
      <c r="D23" s="24" t="s">
        <v>77</v>
      </c>
      <c r="E23" s="24" t="s">
        <v>74</v>
      </c>
      <c r="F23" s="101"/>
      <c r="G23" s="101"/>
      <c r="H23" s="101"/>
      <c r="I23" s="101">
        <f t="shared" si="9"/>
        <v>0</v>
      </c>
      <c r="J23" s="101"/>
      <c r="K23" s="101"/>
      <c r="L23" s="101"/>
      <c r="M23" s="101"/>
      <c r="N23" s="101">
        <f t="shared" si="10"/>
        <v>0</v>
      </c>
      <c r="O23" s="101"/>
      <c r="P23" s="101"/>
      <c r="Q23" s="101">
        <f t="shared" si="11"/>
        <v>0</v>
      </c>
      <c r="R23" s="101"/>
      <c r="S23" s="101"/>
      <c r="T23" s="101"/>
      <c r="U23" s="101">
        <f t="shared" si="12"/>
        <v>0</v>
      </c>
      <c r="V23" s="101"/>
      <c r="W23" s="101"/>
      <c r="X23" s="101"/>
      <c r="Y23" s="101"/>
      <c r="Z23" s="101">
        <f t="shared" si="13"/>
        <v>0</v>
      </c>
      <c r="AA23" s="101"/>
      <c r="AB23" s="101">
        <f t="shared" si="14"/>
        <v>0</v>
      </c>
      <c r="AC23" s="102">
        <f>'Senior Entry Master'!AC22</f>
        <v>166.5</v>
      </c>
      <c r="AD23" s="102">
        <f t="shared" si="15"/>
        <v>72.391304347826093</v>
      </c>
      <c r="AE23" s="14">
        <f t="shared" si="16"/>
        <v>41.41304347826086</v>
      </c>
      <c r="AF23" s="13">
        <v>0</v>
      </c>
      <c r="AG23" s="13">
        <v>0</v>
      </c>
      <c r="AH23" s="14">
        <f t="shared" si="17"/>
        <v>41.41304347826086</v>
      </c>
      <c r="AI23" s="13">
        <v>2</v>
      </c>
      <c r="AJ23" s="13"/>
      <c r="AK23" s="20"/>
    </row>
    <row r="24" spans="1:37" s="16" customFormat="1" x14ac:dyDescent="0.25">
      <c r="A24" s="24" t="s">
        <v>78</v>
      </c>
      <c r="B24" s="24">
        <v>7047</v>
      </c>
      <c r="C24" s="24" t="s">
        <v>79</v>
      </c>
      <c r="D24" s="24" t="s">
        <v>80</v>
      </c>
      <c r="E24" s="24" t="s">
        <v>74</v>
      </c>
      <c r="F24" s="101"/>
      <c r="G24" s="101"/>
      <c r="H24" s="101"/>
      <c r="I24" s="101">
        <f t="shared" si="9"/>
        <v>0</v>
      </c>
      <c r="J24" s="101"/>
      <c r="K24" s="101"/>
      <c r="L24" s="101"/>
      <c r="M24" s="101"/>
      <c r="N24" s="101">
        <f t="shared" si="10"/>
        <v>0</v>
      </c>
      <c r="O24" s="101"/>
      <c r="P24" s="101"/>
      <c r="Q24" s="101">
        <f t="shared" si="11"/>
        <v>0</v>
      </c>
      <c r="R24" s="101"/>
      <c r="S24" s="101"/>
      <c r="T24" s="101"/>
      <c r="U24" s="101">
        <f t="shared" si="12"/>
        <v>0</v>
      </c>
      <c r="V24" s="101"/>
      <c r="W24" s="101"/>
      <c r="X24" s="101"/>
      <c r="Y24" s="101"/>
      <c r="Z24" s="101">
        <f t="shared" si="13"/>
        <v>0</v>
      </c>
      <c r="AA24" s="101"/>
      <c r="AB24" s="101">
        <f t="shared" si="14"/>
        <v>0</v>
      </c>
      <c r="AC24" s="102">
        <f>'Senior Entry Master'!AC25</f>
        <v>164.5</v>
      </c>
      <c r="AD24" s="102">
        <f t="shared" si="15"/>
        <v>71.521739130434781</v>
      </c>
      <c r="AE24" s="14">
        <f t="shared" si="16"/>
        <v>42.717391304347828</v>
      </c>
      <c r="AF24" s="13">
        <v>0</v>
      </c>
      <c r="AG24" s="13">
        <v>0</v>
      </c>
      <c r="AH24" s="14">
        <f t="shared" si="17"/>
        <v>42.717391304347828</v>
      </c>
      <c r="AI24" s="13">
        <v>3</v>
      </c>
      <c r="AJ24" s="13"/>
      <c r="AK24" s="20"/>
    </row>
    <row r="25" spans="1:37" s="16" customFormat="1" x14ac:dyDescent="0.25">
      <c r="A25" s="24" t="s">
        <v>81</v>
      </c>
      <c r="B25" s="24">
        <v>6227</v>
      </c>
      <c r="C25" s="24" t="s">
        <v>82</v>
      </c>
      <c r="D25" s="24" t="s">
        <v>41</v>
      </c>
      <c r="E25" s="24" t="s">
        <v>74</v>
      </c>
      <c r="F25" s="101"/>
      <c r="G25" s="101"/>
      <c r="H25" s="101"/>
      <c r="I25" s="101">
        <f t="shared" si="9"/>
        <v>0</v>
      </c>
      <c r="J25" s="101"/>
      <c r="K25" s="101"/>
      <c r="L25" s="101"/>
      <c r="M25" s="101"/>
      <c r="N25" s="101">
        <f t="shared" si="10"/>
        <v>0</v>
      </c>
      <c r="O25" s="101"/>
      <c r="P25" s="101"/>
      <c r="Q25" s="101">
        <f t="shared" si="11"/>
        <v>0</v>
      </c>
      <c r="R25" s="101"/>
      <c r="S25" s="101"/>
      <c r="T25" s="101"/>
      <c r="U25" s="101">
        <f t="shared" si="12"/>
        <v>0</v>
      </c>
      <c r="V25" s="101"/>
      <c r="W25" s="101"/>
      <c r="X25" s="101"/>
      <c r="Y25" s="101"/>
      <c r="Z25" s="101">
        <f t="shared" si="13"/>
        <v>0</v>
      </c>
      <c r="AA25" s="101"/>
      <c r="AB25" s="101">
        <f t="shared" si="14"/>
        <v>0</v>
      </c>
      <c r="AC25" s="102">
        <f>'Senior Entry Master'!AC24</f>
        <v>169</v>
      </c>
      <c r="AD25" s="102">
        <f t="shared" si="15"/>
        <v>73.478260869565219</v>
      </c>
      <c r="AE25" s="14">
        <f t="shared" si="16"/>
        <v>39.782608695652172</v>
      </c>
      <c r="AF25" s="13">
        <v>0</v>
      </c>
      <c r="AG25" s="13">
        <v>4</v>
      </c>
      <c r="AH25" s="14">
        <f t="shared" si="17"/>
        <v>43.782608695652172</v>
      </c>
      <c r="AI25" s="13">
        <v>4</v>
      </c>
      <c r="AJ25" s="13"/>
      <c r="AK25" s="20"/>
    </row>
    <row r="26" spans="1:37" s="16" customFormat="1" x14ac:dyDescent="0.25">
      <c r="A26" s="60" t="s">
        <v>83</v>
      </c>
      <c r="B26" s="60">
        <v>7222</v>
      </c>
      <c r="C26" s="60" t="s">
        <v>84</v>
      </c>
      <c r="D26" s="60" t="s">
        <v>85</v>
      </c>
      <c r="E26" s="24" t="s">
        <v>74</v>
      </c>
      <c r="F26" s="18"/>
      <c r="G26" s="18"/>
      <c r="H26" s="18"/>
      <c r="I26" s="18">
        <f t="shared" si="9"/>
        <v>0</v>
      </c>
      <c r="J26" s="18"/>
      <c r="K26" s="18"/>
      <c r="L26" s="18"/>
      <c r="M26" s="18"/>
      <c r="N26" s="18">
        <f t="shared" si="10"/>
        <v>0</v>
      </c>
      <c r="O26" s="18"/>
      <c r="P26" s="18"/>
      <c r="Q26" s="18">
        <f t="shared" si="11"/>
        <v>0</v>
      </c>
      <c r="R26" s="18"/>
      <c r="S26" s="18"/>
      <c r="T26" s="18"/>
      <c r="U26" s="18">
        <f t="shared" si="12"/>
        <v>0</v>
      </c>
      <c r="V26" s="18"/>
      <c r="W26" s="18"/>
      <c r="X26" s="18"/>
      <c r="Y26" s="18"/>
      <c r="Z26" s="18">
        <f t="shared" si="13"/>
        <v>0</v>
      </c>
      <c r="AA26" s="18"/>
      <c r="AB26" s="18">
        <f t="shared" si="14"/>
        <v>0</v>
      </c>
      <c r="AC26" s="113">
        <f>'Senior Entry Master'!AC14</f>
        <v>164</v>
      </c>
      <c r="AD26" s="113">
        <f t="shared" si="15"/>
        <v>71.304347826086953</v>
      </c>
      <c r="AE26" s="114">
        <f t="shared" si="16"/>
        <v>43.04347826086957</v>
      </c>
      <c r="AF26" s="60">
        <v>3</v>
      </c>
      <c r="AG26" s="60">
        <v>0</v>
      </c>
      <c r="AH26" s="114">
        <f t="shared" si="17"/>
        <v>46.04347826086957</v>
      </c>
      <c r="AI26" s="60">
        <v>5</v>
      </c>
      <c r="AJ26" s="13"/>
      <c r="AK26" s="20"/>
    </row>
    <row r="27" spans="1:37" x14ac:dyDescent="0.25">
      <c r="A27" s="60" t="s">
        <v>86</v>
      </c>
      <c r="B27" s="60">
        <v>7102</v>
      </c>
      <c r="C27" s="60" t="s">
        <v>87</v>
      </c>
      <c r="D27" s="60" t="s">
        <v>88</v>
      </c>
      <c r="E27" s="24" t="s">
        <v>74</v>
      </c>
      <c r="F27" s="101"/>
      <c r="G27" s="101"/>
      <c r="H27" s="101"/>
      <c r="I27" s="101">
        <f t="shared" si="9"/>
        <v>0</v>
      </c>
      <c r="J27" s="101"/>
      <c r="K27" s="101"/>
      <c r="L27" s="101"/>
      <c r="M27" s="101"/>
      <c r="N27" s="101">
        <f t="shared" si="10"/>
        <v>0</v>
      </c>
      <c r="O27" s="101"/>
      <c r="P27" s="101"/>
      <c r="Q27" s="101">
        <f t="shared" si="11"/>
        <v>0</v>
      </c>
      <c r="R27" s="101"/>
      <c r="S27" s="101"/>
      <c r="T27" s="101"/>
      <c r="U27" s="101">
        <f t="shared" si="12"/>
        <v>0</v>
      </c>
      <c r="V27" s="101"/>
      <c r="W27" s="101"/>
      <c r="X27" s="101"/>
      <c r="Y27" s="101"/>
      <c r="Z27" s="101">
        <f t="shared" si="13"/>
        <v>0</v>
      </c>
      <c r="AA27" s="101"/>
      <c r="AB27" s="101">
        <f t="shared" si="14"/>
        <v>0</v>
      </c>
      <c r="AC27" s="102">
        <f>'Senior Entry Master'!AC10</f>
        <v>159.5</v>
      </c>
      <c r="AD27" s="113">
        <f t="shared" si="15"/>
        <v>69.347826086956516</v>
      </c>
      <c r="AE27" s="114">
        <f t="shared" si="16"/>
        <v>45.978260869565226</v>
      </c>
      <c r="AF27" s="60">
        <v>1</v>
      </c>
      <c r="AG27" s="60">
        <v>0</v>
      </c>
      <c r="AH27" s="114">
        <f t="shared" si="17"/>
        <v>46.978260869565226</v>
      </c>
      <c r="AI27" s="60">
        <v>6</v>
      </c>
      <c r="AJ27" s="13"/>
    </row>
    <row r="28" spans="1:37" s="16" customFormat="1" x14ac:dyDescent="0.25">
      <c r="A28" s="60" t="s">
        <v>89</v>
      </c>
      <c r="B28" s="60">
        <v>7119</v>
      </c>
      <c r="C28" s="60" t="s">
        <v>90</v>
      </c>
      <c r="D28" s="60" t="s">
        <v>20</v>
      </c>
      <c r="E28" s="24" t="s">
        <v>74</v>
      </c>
      <c r="F28" s="18">
        <v>8</v>
      </c>
      <c r="G28" s="18">
        <v>6</v>
      </c>
      <c r="H28" s="18">
        <v>5</v>
      </c>
      <c r="I28" s="18">
        <f t="shared" si="9"/>
        <v>10</v>
      </c>
      <c r="J28" s="18">
        <v>5</v>
      </c>
      <c r="K28" s="18">
        <v>7</v>
      </c>
      <c r="L28" s="18">
        <v>4.5</v>
      </c>
      <c r="M28" s="18">
        <v>4</v>
      </c>
      <c r="N28" s="18">
        <f t="shared" si="10"/>
        <v>8</v>
      </c>
      <c r="O28" s="18">
        <v>6</v>
      </c>
      <c r="P28" s="18">
        <v>6.5</v>
      </c>
      <c r="Q28" s="18">
        <f t="shared" si="11"/>
        <v>13</v>
      </c>
      <c r="R28" s="18">
        <v>6</v>
      </c>
      <c r="S28" s="18">
        <v>8</v>
      </c>
      <c r="T28" s="18">
        <v>6</v>
      </c>
      <c r="U28" s="18">
        <f t="shared" si="12"/>
        <v>12</v>
      </c>
      <c r="V28" s="18">
        <v>4</v>
      </c>
      <c r="W28" s="18">
        <v>7</v>
      </c>
      <c r="X28" s="18">
        <v>6</v>
      </c>
      <c r="Y28" s="18">
        <v>6</v>
      </c>
      <c r="Z28" s="18">
        <f t="shared" si="13"/>
        <v>12</v>
      </c>
      <c r="AA28" s="18">
        <v>6</v>
      </c>
      <c r="AB28" s="18">
        <f t="shared" si="14"/>
        <v>12</v>
      </c>
      <c r="AC28" s="113">
        <f>'Senior Entry Master'!AC8</f>
        <v>137.5</v>
      </c>
      <c r="AD28" s="113">
        <f t="shared" si="15"/>
        <v>59.782608695652172</v>
      </c>
      <c r="AE28" s="114">
        <f t="shared" si="16"/>
        <v>60.326086956521742</v>
      </c>
      <c r="AF28" s="60">
        <v>8</v>
      </c>
      <c r="AG28" s="60">
        <v>0</v>
      </c>
      <c r="AH28" s="114">
        <f t="shared" si="17"/>
        <v>68.326086956521749</v>
      </c>
      <c r="AI28" s="60">
        <v>7</v>
      </c>
      <c r="AJ28" s="13"/>
      <c r="AK28" s="20"/>
    </row>
    <row r="29" spans="1:37" s="16" customFormat="1" x14ac:dyDescent="0.25">
      <c r="A29" s="60" t="s">
        <v>91</v>
      </c>
      <c r="B29" s="60">
        <v>7221</v>
      </c>
      <c r="C29" s="60" t="s">
        <v>92</v>
      </c>
      <c r="D29" s="60" t="s">
        <v>93</v>
      </c>
      <c r="E29" s="24" t="s">
        <v>74</v>
      </c>
      <c r="F29" s="18"/>
      <c r="G29" s="18"/>
      <c r="H29" s="18"/>
      <c r="I29" s="18">
        <f t="shared" si="9"/>
        <v>0</v>
      </c>
      <c r="J29" s="18"/>
      <c r="K29" s="18"/>
      <c r="L29" s="18"/>
      <c r="M29" s="18"/>
      <c r="N29" s="18">
        <f t="shared" si="10"/>
        <v>0</v>
      </c>
      <c r="O29" s="18"/>
      <c r="P29" s="18"/>
      <c r="Q29" s="18">
        <f t="shared" si="11"/>
        <v>0</v>
      </c>
      <c r="R29" s="18"/>
      <c r="S29" s="18"/>
      <c r="T29" s="18"/>
      <c r="U29" s="18">
        <f t="shared" si="12"/>
        <v>0</v>
      </c>
      <c r="V29" s="18"/>
      <c r="W29" s="18"/>
      <c r="X29" s="18"/>
      <c r="Y29" s="18"/>
      <c r="Z29" s="18">
        <f t="shared" si="13"/>
        <v>0</v>
      </c>
      <c r="AA29" s="18"/>
      <c r="AB29" s="18">
        <f t="shared" si="14"/>
        <v>0</v>
      </c>
      <c r="AC29" s="113">
        <f>'Senior Entry Master'!AC11</f>
        <v>107.5</v>
      </c>
      <c r="AD29" s="113">
        <f t="shared" si="15"/>
        <v>46.739130434782609</v>
      </c>
      <c r="AE29" s="114">
        <f t="shared" si="16"/>
        <v>79.891304347826093</v>
      </c>
      <c r="AF29" s="60">
        <v>0</v>
      </c>
      <c r="AG29" s="60">
        <v>0</v>
      </c>
      <c r="AH29" s="114">
        <f t="shared" si="17"/>
        <v>79.891304347826093</v>
      </c>
      <c r="AI29" s="13">
        <v>8</v>
      </c>
      <c r="AJ29" s="13"/>
      <c r="AK29" s="20"/>
    </row>
    <row r="30" spans="1:37" s="16" customFormat="1" x14ac:dyDescent="0.25">
      <c r="A30" s="40" t="s">
        <v>94</v>
      </c>
      <c r="B30" s="40">
        <v>6900</v>
      </c>
      <c r="C30" s="40" t="s">
        <v>95</v>
      </c>
      <c r="D30" s="40" t="s">
        <v>96</v>
      </c>
      <c r="E30" s="40" t="s">
        <v>28</v>
      </c>
      <c r="F30" s="101">
        <v>8</v>
      </c>
      <c r="G30" s="101">
        <v>6</v>
      </c>
      <c r="H30" s="101">
        <v>5</v>
      </c>
      <c r="I30" s="101">
        <f t="shared" si="9"/>
        <v>10</v>
      </c>
      <c r="J30" s="101">
        <v>6.5</v>
      </c>
      <c r="K30" s="101">
        <v>7</v>
      </c>
      <c r="L30" s="101">
        <v>4.5</v>
      </c>
      <c r="M30" s="101">
        <v>5</v>
      </c>
      <c r="N30" s="101">
        <f t="shared" si="10"/>
        <v>10</v>
      </c>
      <c r="O30" s="101">
        <v>6</v>
      </c>
      <c r="P30" s="101">
        <v>6.5</v>
      </c>
      <c r="Q30" s="101">
        <f t="shared" si="11"/>
        <v>13</v>
      </c>
      <c r="R30" s="101">
        <v>7</v>
      </c>
      <c r="S30" s="101">
        <v>8</v>
      </c>
      <c r="T30" s="101">
        <v>6</v>
      </c>
      <c r="U30" s="101">
        <f t="shared" si="12"/>
        <v>12</v>
      </c>
      <c r="V30" s="101">
        <v>5</v>
      </c>
      <c r="W30" s="101">
        <v>7</v>
      </c>
      <c r="X30" s="101">
        <v>6</v>
      </c>
      <c r="Y30" s="101">
        <v>6</v>
      </c>
      <c r="Z30" s="101">
        <f t="shared" si="13"/>
        <v>12</v>
      </c>
      <c r="AA30" s="101">
        <v>6</v>
      </c>
      <c r="AB30" s="101">
        <f t="shared" si="14"/>
        <v>12</v>
      </c>
      <c r="AC30" s="102"/>
      <c r="AD30" s="102"/>
      <c r="AE30" s="14"/>
      <c r="AF30" s="13"/>
      <c r="AG30" s="13"/>
      <c r="AH30" s="14"/>
      <c r="AI30" s="13"/>
      <c r="AJ30" s="13"/>
      <c r="AK30" s="20"/>
    </row>
    <row r="31" spans="1:37" s="16" customFormat="1" ht="45" x14ac:dyDescent="0.25">
      <c r="A31" s="106" t="s">
        <v>3</v>
      </c>
      <c r="B31" s="106" t="s">
        <v>4</v>
      </c>
      <c r="C31" s="106"/>
      <c r="D31" s="106" t="s">
        <v>5</v>
      </c>
      <c r="E31" s="106"/>
      <c r="F31" s="107">
        <v>1</v>
      </c>
      <c r="G31" s="107">
        <v>2</v>
      </c>
      <c r="H31" s="107" t="s">
        <v>129</v>
      </c>
      <c r="I31" s="107">
        <v>3</v>
      </c>
      <c r="J31" s="107">
        <v>4</v>
      </c>
      <c r="K31" s="107">
        <v>5</v>
      </c>
      <c r="L31" s="107">
        <v>6</v>
      </c>
      <c r="M31" s="107" t="s">
        <v>130</v>
      </c>
      <c r="N31" s="107">
        <v>7</v>
      </c>
      <c r="O31" s="107">
        <v>8</v>
      </c>
      <c r="P31" s="107" t="s">
        <v>131</v>
      </c>
      <c r="Q31" s="107">
        <v>9</v>
      </c>
      <c r="R31" s="107">
        <v>10</v>
      </c>
      <c r="S31" s="107">
        <v>11</v>
      </c>
      <c r="T31" s="107" t="s">
        <v>132</v>
      </c>
      <c r="U31" s="107">
        <v>12</v>
      </c>
      <c r="V31" s="107">
        <v>13</v>
      </c>
      <c r="W31" s="107" t="s">
        <v>133</v>
      </c>
      <c r="X31" s="108" t="s">
        <v>134</v>
      </c>
      <c r="Y31" s="108" t="s">
        <v>135</v>
      </c>
      <c r="Z31" s="108" t="s">
        <v>136</v>
      </c>
      <c r="AA31" s="107" t="s">
        <v>137</v>
      </c>
      <c r="AB31" s="108" t="s">
        <v>138</v>
      </c>
      <c r="AC31" s="108" t="s">
        <v>6</v>
      </c>
      <c r="AD31" s="109" t="s">
        <v>7</v>
      </c>
      <c r="AE31" s="110" t="s">
        <v>8</v>
      </c>
      <c r="AF31" s="111" t="s">
        <v>9</v>
      </c>
      <c r="AG31" s="106" t="s">
        <v>10</v>
      </c>
      <c r="AH31" s="112" t="s">
        <v>11</v>
      </c>
      <c r="AI31" s="106" t="s">
        <v>12</v>
      </c>
      <c r="AJ31" s="97"/>
      <c r="AK31" s="20"/>
    </row>
    <row r="32" spans="1:37" s="16" customFormat="1" x14ac:dyDescent="0.25">
      <c r="A32" s="98" t="s">
        <v>97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9"/>
      <c r="AK32" s="20"/>
    </row>
    <row r="33" spans="1:37" s="16" customFormat="1" x14ac:dyDescent="0.25">
      <c r="A33" s="26" t="s">
        <v>98</v>
      </c>
      <c r="B33" s="26">
        <v>7122</v>
      </c>
      <c r="C33" s="26" t="s">
        <v>99</v>
      </c>
      <c r="D33" s="26" t="s">
        <v>100</v>
      </c>
      <c r="E33" s="26" t="s">
        <v>101</v>
      </c>
      <c r="F33" s="101"/>
      <c r="G33" s="101"/>
      <c r="H33" s="101"/>
      <c r="I33" s="101">
        <f t="shared" ref="I33:I45" si="18">H33*2</f>
        <v>0</v>
      </c>
      <c r="J33" s="101"/>
      <c r="K33" s="101"/>
      <c r="L33" s="101"/>
      <c r="M33" s="101"/>
      <c r="N33" s="101">
        <f t="shared" ref="N33:N45" si="19">M33*2</f>
        <v>0</v>
      </c>
      <c r="O33" s="101"/>
      <c r="P33" s="101"/>
      <c r="Q33" s="101">
        <f t="shared" ref="Q33:Q45" si="20">P33*2</f>
        <v>0</v>
      </c>
      <c r="R33" s="101"/>
      <c r="S33" s="101"/>
      <c r="T33" s="101"/>
      <c r="U33" s="101">
        <f t="shared" ref="U33:U45" si="21">T33*2</f>
        <v>0</v>
      </c>
      <c r="V33" s="101"/>
      <c r="W33" s="101"/>
      <c r="X33" s="101"/>
      <c r="Y33" s="101"/>
      <c r="Z33" s="101">
        <f t="shared" ref="Z33:Z45" si="22">Y33*2</f>
        <v>0</v>
      </c>
      <c r="AA33" s="101"/>
      <c r="AB33" s="101">
        <f t="shared" ref="AB33:AB45" si="23">AA33*2</f>
        <v>0</v>
      </c>
      <c r="AC33" s="66">
        <f>'Senior Entry Master'!AC38</f>
        <v>171.5</v>
      </c>
      <c r="AD33" s="102">
        <f t="shared" ref="AD33:AD41" si="24">(AC33/230)*100</f>
        <v>74.565217391304344</v>
      </c>
      <c r="AE33" s="14">
        <f t="shared" ref="AE33:AE41" si="25">(100-AD33)*1.5</f>
        <v>38.152173913043484</v>
      </c>
      <c r="AF33" s="13">
        <v>0</v>
      </c>
      <c r="AG33" s="13">
        <v>0</v>
      </c>
      <c r="AH33" s="14">
        <f t="shared" ref="AH33:AH41" si="26">AE33+AF33+AG33</f>
        <v>38.152173913043484</v>
      </c>
      <c r="AI33" s="13">
        <v>1</v>
      </c>
      <c r="AK33" s="20"/>
    </row>
    <row r="34" spans="1:37" s="16" customFormat="1" x14ac:dyDescent="0.25">
      <c r="A34" s="26" t="s">
        <v>102</v>
      </c>
      <c r="B34" s="26">
        <v>7135</v>
      </c>
      <c r="C34" s="26" t="s">
        <v>103</v>
      </c>
      <c r="D34" s="26" t="s">
        <v>104</v>
      </c>
      <c r="E34" s="26" t="s">
        <v>101</v>
      </c>
      <c r="F34" s="101"/>
      <c r="G34" s="101"/>
      <c r="H34" s="101"/>
      <c r="I34" s="101">
        <f t="shared" si="18"/>
        <v>0</v>
      </c>
      <c r="J34" s="101"/>
      <c r="K34" s="101"/>
      <c r="L34" s="101"/>
      <c r="M34" s="101"/>
      <c r="N34" s="101">
        <f t="shared" si="19"/>
        <v>0</v>
      </c>
      <c r="O34" s="101"/>
      <c r="P34" s="101"/>
      <c r="Q34" s="101">
        <f t="shared" si="20"/>
        <v>0</v>
      </c>
      <c r="R34" s="101"/>
      <c r="S34" s="101"/>
      <c r="T34" s="101"/>
      <c r="U34" s="101">
        <f t="shared" si="21"/>
        <v>0</v>
      </c>
      <c r="V34" s="101"/>
      <c r="W34" s="101"/>
      <c r="X34" s="101"/>
      <c r="Y34" s="101"/>
      <c r="Z34" s="101">
        <f t="shared" si="22"/>
        <v>0</v>
      </c>
      <c r="AA34" s="101"/>
      <c r="AB34" s="101">
        <f t="shared" si="23"/>
        <v>0</v>
      </c>
      <c r="AC34" s="102">
        <f>'Senior Entry Master'!AC37</f>
        <v>166.5</v>
      </c>
      <c r="AD34" s="102">
        <f t="shared" si="24"/>
        <v>72.391304347826093</v>
      </c>
      <c r="AE34" s="14">
        <f t="shared" si="25"/>
        <v>41.41304347826086</v>
      </c>
      <c r="AF34" s="13">
        <v>0</v>
      </c>
      <c r="AG34" s="13">
        <v>0</v>
      </c>
      <c r="AH34" s="14">
        <f t="shared" si="26"/>
        <v>41.41304347826086</v>
      </c>
      <c r="AI34" s="13">
        <v>2</v>
      </c>
      <c r="AK34" s="20"/>
    </row>
    <row r="35" spans="1:37" s="16" customFormat="1" x14ac:dyDescent="0.25">
      <c r="A35" s="26" t="s">
        <v>105</v>
      </c>
      <c r="B35" s="26">
        <v>6702</v>
      </c>
      <c r="C35" s="26" t="s">
        <v>106</v>
      </c>
      <c r="D35" s="26" t="s">
        <v>41</v>
      </c>
      <c r="E35" s="26" t="s">
        <v>101</v>
      </c>
      <c r="F35" s="101"/>
      <c r="G35" s="101"/>
      <c r="H35" s="101"/>
      <c r="I35" s="101">
        <f t="shared" si="18"/>
        <v>0</v>
      </c>
      <c r="J35" s="101"/>
      <c r="K35" s="101"/>
      <c r="L35" s="101"/>
      <c r="M35" s="101"/>
      <c r="N35" s="101">
        <f t="shared" si="19"/>
        <v>0</v>
      </c>
      <c r="O35" s="101"/>
      <c r="P35" s="101"/>
      <c r="Q35" s="101">
        <f t="shared" si="20"/>
        <v>0</v>
      </c>
      <c r="R35" s="101"/>
      <c r="S35" s="101"/>
      <c r="T35" s="101"/>
      <c r="U35" s="101">
        <f t="shared" si="21"/>
        <v>0</v>
      </c>
      <c r="V35" s="101"/>
      <c r="W35" s="101"/>
      <c r="X35" s="101"/>
      <c r="Y35" s="101"/>
      <c r="Z35" s="101">
        <f t="shared" si="22"/>
        <v>0</v>
      </c>
      <c r="AA35" s="101"/>
      <c r="AB35" s="101">
        <f t="shared" si="23"/>
        <v>0</v>
      </c>
      <c r="AC35" s="102">
        <f>'Senior Entry Master'!AC33</f>
        <v>172.5</v>
      </c>
      <c r="AD35" s="102">
        <f t="shared" si="24"/>
        <v>75</v>
      </c>
      <c r="AE35" s="14">
        <f t="shared" si="25"/>
        <v>37.5</v>
      </c>
      <c r="AF35" s="13">
        <v>0</v>
      </c>
      <c r="AG35" s="13">
        <v>4</v>
      </c>
      <c r="AH35" s="14">
        <f t="shared" si="26"/>
        <v>41.5</v>
      </c>
      <c r="AI35" s="13">
        <v>3</v>
      </c>
      <c r="AK35" s="20"/>
    </row>
    <row r="36" spans="1:37" s="16" customFormat="1" x14ac:dyDescent="0.25">
      <c r="A36" s="27" t="s">
        <v>107</v>
      </c>
      <c r="B36" s="13">
        <v>6316</v>
      </c>
      <c r="C36" s="13" t="s">
        <v>108</v>
      </c>
      <c r="D36" s="13" t="s">
        <v>104</v>
      </c>
      <c r="E36" s="13" t="s">
        <v>101</v>
      </c>
      <c r="F36" s="101"/>
      <c r="G36" s="101"/>
      <c r="H36" s="101"/>
      <c r="I36" s="101">
        <f t="shared" si="18"/>
        <v>0</v>
      </c>
      <c r="J36" s="101"/>
      <c r="K36" s="101"/>
      <c r="L36" s="101"/>
      <c r="M36" s="101"/>
      <c r="N36" s="101">
        <f t="shared" si="19"/>
        <v>0</v>
      </c>
      <c r="O36" s="101"/>
      <c r="P36" s="101"/>
      <c r="Q36" s="101">
        <f t="shared" si="20"/>
        <v>0</v>
      </c>
      <c r="R36" s="101"/>
      <c r="S36" s="101"/>
      <c r="T36" s="101"/>
      <c r="U36" s="101">
        <f t="shared" si="21"/>
        <v>0</v>
      </c>
      <c r="V36" s="101"/>
      <c r="W36" s="101"/>
      <c r="X36" s="101"/>
      <c r="Y36" s="101"/>
      <c r="Z36" s="101">
        <f t="shared" si="22"/>
        <v>0</v>
      </c>
      <c r="AA36" s="101"/>
      <c r="AB36" s="101">
        <f t="shared" si="23"/>
        <v>0</v>
      </c>
      <c r="AC36" s="102">
        <f>'Senior Entry Master'!AC41</f>
        <v>161.5</v>
      </c>
      <c r="AD36" s="102">
        <f t="shared" si="24"/>
        <v>70.217391304347828</v>
      </c>
      <c r="AE36" s="14">
        <f t="shared" si="25"/>
        <v>44.673913043478258</v>
      </c>
      <c r="AF36" s="13">
        <v>0</v>
      </c>
      <c r="AG36" s="13">
        <v>0</v>
      </c>
      <c r="AH36" s="14">
        <f t="shared" si="26"/>
        <v>44.673913043478258</v>
      </c>
      <c r="AI36" s="13">
        <v>4</v>
      </c>
      <c r="AK36" s="20"/>
    </row>
    <row r="37" spans="1:37" s="16" customFormat="1" x14ac:dyDescent="0.25">
      <c r="A37" s="60" t="s">
        <v>86</v>
      </c>
      <c r="B37" s="60">
        <v>7102</v>
      </c>
      <c r="C37" s="60" t="s">
        <v>87</v>
      </c>
      <c r="D37" s="60" t="s">
        <v>88</v>
      </c>
      <c r="E37" s="60" t="s">
        <v>48</v>
      </c>
      <c r="F37" s="18">
        <v>8</v>
      </c>
      <c r="G37" s="18">
        <v>6</v>
      </c>
      <c r="H37" s="18">
        <v>4</v>
      </c>
      <c r="I37" s="18">
        <f t="shared" si="18"/>
        <v>8</v>
      </c>
      <c r="J37" s="18">
        <v>6.5</v>
      </c>
      <c r="K37" s="18">
        <v>7</v>
      </c>
      <c r="L37" s="18">
        <v>4.5</v>
      </c>
      <c r="M37" s="18">
        <v>5</v>
      </c>
      <c r="N37" s="18">
        <f t="shared" si="19"/>
        <v>10</v>
      </c>
      <c r="O37" s="18">
        <v>9</v>
      </c>
      <c r="P37" s="18">
        <v>6.5</v>
      </c>
      <c r="Q37" s="18">
        <f t="shared" si="20"/>
        <v>13</v>
      </c>
      <c r="R37" s="18">
        <v>7</v>
      </c>
      <c r="S37" s="18">
        <v>8</v>
      </c>
      <c r="T37" s="18">
        <v>4</v>
      </c>
      <c r="U37" s="18">
        <f t="shared" si="21"/>
        <v>8</v>
      </c>
      <c r="V37" s="18">
        <v>5</v>
      </c>
      <c r="W37" s="18">
        <v>7</v>
      </c>
      <c r="X37" s="18">
        <v>6</v>
      </c>
      <c r="Y37" s="18">
        <v>6</v>
      </c>
      <c r="Z37" s="18">
        <f t="shared" si="22"/>
        <v>12</v>
      </c>
      <c r="AA37" s="18">
        <v>6</v>
      </c>
      <c r="AB37" s="18">
        <f t="shared" si="23"/>
        <v>12</v>
      </c>
      <c r="AC37" s="113">
        <f>'Senior Entry Master'!AC10</f>
        <v>159.5</v>
      </c>
      <c r="AD37" s="113">
        <f t="shared" si="24"/>
        <v>69.347826086956516</v>
      </c>
      <c r="AE37" s="114">
        <f t="shared" si="25"/>
        <v>45.978260869565226</v>
      </c>
      <c r="AF37" s="60"/>
      <c r="AG37" s="60"/>
      <c r="AH37" s="114">
        <f t="shared" si="26"/>
        <v>45.978260869565226</v>
      </c>
      <c r="AI37" s="13">
        <v>5</v>
      </c>
      <c r="AK37" s="20"/>
    </row>
    <row r="38" spans="1:37" s="16" customFormat="1" x14ac:dyDescent="0.25">
      <c r="A38" s="26" t="s">
        <v>109</v>
      </c>
      <c r="B38" s="26">
        <v>5610</v>
      </c>
      <c r="C38" s="26" t="s">
        <v>110</v>
      </c>
      <c r="D38" s="26" t="s">
        <v>111</v>
      </c>
      <c r="E38" s="26" t="s">
        <v>101</v>
      </c>
      <c r="F38" s="101"/>
      <c r="G38" s="101"/>
      <c r="H38" s="101"/>
      <c r="I38" s="101">
        <f t="shared" si="18"/>
        <v>0</v>
      </c>
      <c r="J38" s="101"/>
      <c r="K38" s="101"/>
      <c r="L38" s="101"/>
      <c r="M38" s="101"/>
      <c r="N38" s="101">
        <f t="shared" si="19"/>
        <v>0</v>
      </c>
      <c r="O38" s="101"/>
      <c r="P38" s="101"/>
      <c r="Q38" s="101">
        <f t="shared" si="20"/>
        <v>0</v>
      </c>
      <c r="R38" s="101"/>
      <c r="S38" s="101"/>
      <c r="T38" s="101"/>
      <c r="U38" s="101">
        <f t="shared" si="21"/>
        <v>0</v>
      </c>
      <c r="V38" s="101"/>
      <c r="W38" s="101"/>
      <c r="X38" s="101"/>
      <c r="Y38" s="101"/>
      <c r="Z38" s="101">
        <f t="shared" si="22"/>
        <v>0</v>
      </c>
      <c r="AA38" s="101"/>
      <c r="AB38" s="101">
        <f t="shared" si="23"/>
        <v>0</v>
      </c>
      <c r="AC38" s="102">
        <f>'Senior Entry Master'!AC31</f>
        <v>164.5</v>
      </c>
      <c r="AD38" s="102">
        <f t="shared" si="24"/>
        <v>71.521739130434781</v>
      </c>
      <c r="AE38" s="14">
        <f t="shared" si="25"/>
        <v>42.717391304347828</v>
      </c>
      <c r="AF38" s="13">
        <v>0</v>
      </c>
      <c r="AG38" s="13">
        <v>4</v>
      </c>
      <c r="AH38" s="14">
        <f t="shared" si="26"/>
        <v>46.717391304347828</v>
      </c>
      <c r="AI38" s="13">
        <v>6</v>
      </c>
      <c r="AK38" s="20"/>
    </row>
    <row r="39" spans="1:37" s="16" customFormat="1" x14ac:dyDescent="0.25">
      <c r="A39" s="26" t="s">
        <v>112</v>
      </c>
      <c r="B39" s="26">
        <v>7225</v>
      </c>
      <c r="C39" s="26" t="s">
        <v>113</v>
      </c>
      <c r="D39" s="26" t="s">
        <v>114</v>
      </c>
      <c r="E39" s="26" t="s">
        <v>101</v>
      </c>
      <c r="F39" s="101"/>
      <c r="G39" s="101"/>
      <c r="H39" s="101"/>
      <c r="I39" s="101">
        <f t="shared" si="18"/>
        <v>0</v>
      </c>
      <c r="J39" s="101"/>
      <c r="K39" s="101"/>
      <c r="L39" s="101"/>
      <c r="M39" s="101"/>
      <c r="N39" s="101">
        <f t="shared" si="19"/>
        <v>0</v>
      </c>
      <c r="O39" s="101"/>
      <c r="P39" s="101"/>
      <c r="Q39" s="101">
        <f t="shared" si="20"/>
        <v>0</v>
      </c>
      <c r="R39" s="101"/>
      <c r="S39" s="101"/>
      <c r="T39" s="101"/>
      <c r="U39" s="101">
        <f t="shared" si="21"/>
        <v>0</v>
      </c>
      <c r="V39" s="101"/>
      <c r="W39" s="101"/>
      <c r="X39" s="101"/>
      <c r="Y39" s="101"/>
      <c r="Z39" s="101">
        <f t="shared" si="22"/>
        <v>0</v>
      </c>
      <c r="AA39" s="101"/>
      <c r="AB39" s="101">
        <f t="shared" si="23"/>
        <v>0</v>
      </c>
      <c r="AC39" s="102">
        <f>'Senior Entry Master'!AC40</f>
        <v>161</v>
      </c>
      <c r="AD39" s="102">
        <f t="shared" si="24"/>
        <v>70</v>
      </c>
      <c r="AE39" s="14">
        <f t="shared" si="25"/>
        <v>45</v>
      </c>
      <c r="AF39" s="13">
        <v>0</v>
      </c>
      <c r="AG39" s="13">
        <v>4</v>
      </c>
      <c r="AH39" s="14">
        <f t="shared" si="26"/>
        <v>49</v>
      </c>
      <c r="AI39" s="13">
        <v>7</v>
      </c>
      <c r="AK39" s="20"/>
    </row>
    <row r="40" spans="1:37" s="16" customFormat="1" x14ac:dyDescent="0.25">
      <c r="A40" s="25" t="s">
        <v>115</v>
      </c>
      <c r="B40" s="26">
        <v>6314</v>
      </c>
      <c r="C40" s="25" t="s">
        <v>116</v>
      </c>
      <c r="D40" s="25" t="s">
        <v>100</v>
      </c>
      <c r="E40" s="26" t="s">
        <v>101</v>
      </c>
      <c r="F40" s="101"/>
      <c r="G40" s="101"/>
      <c r="H40" s="101"/>
      <c r="I40" s="101">
        <f t="shared" si="18"/>
        <v>0</v>
      </c>
      <c r="J40" s="101"/>
      <c r="K40" s="101"/>
      <c r="L40" s="101"/>
      <c r="M40" s="101"/>
      <c r="N40" s="101">
        <f t="shared" si="19"/>
        <v>0</v>
      </c>
      <c r="O40" s="101"/>
      <c r="P40" s="101"/>
      <c r="Q40" s="101">
        <f t="shared" si="20"/>
        <v>0</v>
      </c>
      <c r="R40" s="101"/>
      <c r="S40" s="101"/>
      <c r="T40" s="101"/>
      <c r="U40" s="101">
        <f t="shared" si="21"/>
        <v>0</v>
      </c>
      <c r="V40" s="101"/>
      <c r="W40" s="101"/>
      <c r="X40" s="101"/>
      <c r="Y40" s="101"/>
      <c r="Z40" s="101">
        <f t="shared" si="22"/>
        <v>0</v>
      </c>
      <c r="AA40" s="101"/>
      <c r="AB40" s="101">
        <f t="shared" si="23"/>
        <v>0</v>
      </c>
      <c r="AC40" s="102">
        <f>'Senior Entry Master'!AC39</f>
        <v>153</v>
      </c>
      <c r="AD40" s="102">
        <f t="shared" si="24"/>
        <v>66.521739130434781</v>
      </c>
      <c r="AE40" s="14">
        <f t="shared" si="25"/>
        <v>50.217391304347828</v>
      </c>
      <c r="AF40" s="13">
        <v>4</v>
      </c>
      <c r="AG40" s="13">
        <v>0</v>
      </c>
      <c r="AH40" s="14">
        <f t="shared" si="26"/>
        <v>54.217391304347828</v>
      </c>
      <c r="AI40" s="13">
        <v>8</v>
      </c>
      <c r="AK40" s="20"/>
    </row>
    <row r="41" spans="1:37" s="16" customFormat="1" x14ac:dyDescent="0.25">
      <c r="A41" s="26" t="s">
        <v>117</v>
      </c>
      <c r="B41" s="26">
        <v>6972</v>
      </c>
      <c r="C41" s="26" t="s">
        <v>118</v>
      </c>
      <c r="D41" s="26" t="s">
        <v>119</v>
      </c>
      <c r="E41" s="26" t="s">
        <v>101</v>
      </c>
      <c r="F41" s="101"/>
      <c r="G41" s="101"/>
      <c r="H41" s="101"/>
      <c r="I41" s="101">
        <f t="shared" si="18"/>
        <v>0</v>
      </c>
      <c r="J41" s="101"/>
      <c r="K41" s="101"/>
      <c r="L41" s="101"/>
      <c r="M41" s="101"/>
      <c r="N41" s="101">
        <f t="shared" si="19"/>
        <v>0</v>
      </c>
      <c r="O41" s="101"/>
      <c r="P41" s="101"/>
      <c r="Q41" s="101">
        <f t="shared" si="20"/>
        <v>0</v>
      </c>
      <c r="R41" s="101"/>
      <c r="S41" s="101"/>
      <c r="T41" s="101"/>
      <c r="U41" s="101">
        <f t="shared" si="21"/>
        <v>0</v>
      </c>
      <c r="V41" s="101"/>
      <c r="W41" s="101"/>
      <c r="X41" s="101"/>
      <c r="Y41" s="101"/>
      <c r="Z41" s="101">
        <f t="shared" si="22"/>
        <v>0</v>
      </c>
      <c r="AA41" s="101"/>
      <c r="AB41" s="101">
        <f t="shared" si="23"/>
        <v>0</v>
      </c>
      <c r="AC41" s="102">
        <f>'Senior Entry Master'!AC32</f>
        <v>141.5</v>
      </c>
      <c r="AD41" s="102">
        <f t="shared" si="24"/>
        <v>61.521739130434781</v>
      </c>
      <c r="AE41" s="14">
        <f t="shared" si="25"/>
        <v>57.717391304347828</v>
      </c>
      <c r="AF41" s="13">
        <v>0</v>
      </c>
      <c r="AG41" s="13">
        <v>0</v>
      </c>
      <c r="AH41" s="14">
        <f t="shared" si="26"/>
        <v>57.717391304347828</v>
      </c>
      <c r="AI41" s="13">
        <v>9</v>
      </c>
      <c r="AK41" s="20"/>
    </row>
    <row r="42" spans="1:37" s="16" customFormat="1" x14ac:dyDescent="0.25">
      <c r="A42" s="26" t="s">
        <v>120</v>
      </c>
      <c r="B42" s="26">
        <v>6990</v>
      </c>
      <c r="C42" s="26" t="s">
        <v>121</v>
      </c>
      <c r="D42" s="26" t="s">
        <v>96</v>
      </c>
      <c r="E42" s="26" t="s">
        <v>101</v>
      </c>
      <c r="F42" s="101"/>
      <c r="G42" s="101"/>
      <c r="H42" s="101"/>
      <c r="I42" s="101">
        <f t="shared" si="18"/>
        <v>0</v>
      </c>
      <c r="J42" s="101"/>
      <c r="K42" s="101"/>
      <c r="L42" s="101"/>
      <c r="M42" s="101"/>
      <c r="N42" s="101">
        <f t="shared" si="19"/>
        <v>0</v>
      </c>
      <c r="O42" s="101"/>
      <c r="P42" s="101"/>
      <c r="Q42" s="101">
        <f t="shared" si="20"/>
        <v>0</v>
      </c>
      <c r="R42" s="101"/>
      <c r="S42" s="101"/>
      <c r="T42" s="101"/>
      <c r="U42" s="101">
        <f t="shared" si="21"/>
        <v>0</v>
      </c>
      <c r="V42" s="101"/>
      <c r="W42" s="101"/>
      <c r="X42" s="101"/>
      <c r="Y42" s="101"/>
      <c r="Z42" s="101">
        <f t="shared" si="22"/>
        <v>0</v>
      </c>
      <c r="AA42" s="101"/>
      <c r="AB42" s="101">
        <f t="shared" si="23"/>
        <v>0</v>
      </c>
      <c r="AC42" s="102"/>
      <c r="AD42" s="102"/>
      <c r="AE42" s="14"/>
      <c r="AF42" s="13"/>
      <c r="AG42" s="13"/>
      <c r="AH42" s="14"/>
      <c r="AI42" s="13"/>
      <c r="AK42" s="20"/>
    </row>
    <row r="43" spans="1:37" s="16" customFormat="1" x14ac:dyDescent="0.25">
      <c r="A43" s="26" t="s">
        <v>122</v>
      </c>
      <c r="B43" s="26">
        <v>6994</v>
      </c>
      <c r="C43" s="26" t="s">
        <v>123</v>
      </c>
      <c r="D43" s="26" t="s">
        <v>124</v>
      </c>
      <c r="E43" s="26" t="s">
        <v>28</v>
      </c>
      <c r="F43" s="101"/>
      <c r="G43" s="101"/>
      <c r="H43" s="101"/>
      <c r="I43" s="101">
        <f t="shared" si="18"/>
        <v>0</v>
      </c>
      <c r="J43" s="101"/>
      <c r="K43" s="101"/>
      <c r="L43" s="101"/>
      <c r="M43" s="101"/>
      <c r="N43" s="101">
        <f t="shared" si="19"/>
        <v>0</v>
      </c>
      <c r="O43" s="101"/>
      <c r="P43" s="101"/>
      <c r="Q43" s="101">
        <f t="shared" si="20"/>
        <v>0</v>
      </c>
      <c r="R43" s="101"/>
      <c r="S43" s="101"/>
      <c r="T43" s="101"/>
      <c r="U43" s="101">
        <f t="shared" si="21"/>
        <v>0</v>
      </c>
      <c r="V43" s="101"/>
      <c r="W43" s="101"/>
      <c r="X43" s="101"/>
      <c r="Y43" s="101"/>
      <c r="Z43" s="101">
        <f t="shared" si="22"/>
        <v>0</v>
      </c>
      <c r="AA43" s="101"/>
      <c r="AB43" s="101">
        <f t="shared" si="23"/>
        <v>0</v>
      </c>
      <c r="AC43" s="102"/>
      <c r="AD43" s="102"/>
      <c r="AE43" s="14"/>
      <c r="AF43" s="13"/>
      <c r="AG43" s="13"/>
      <c r="AH43" s="14"/>
      <c r="AI43" s="13"/>
      <c r="AK43" s="20"/>
    </row>
    <row r="44" spans="1:37" s="16" customFormat="1" x14ac:dyDescent="0.25">
      <c r="A44" s="26" t="s">
        <v>125</v>
      </c>
      <c r="B44" s="26">
        <v>6693</v>
      </c>
      <c r="C44" s="26" t="s">
        <v>126</v>
      </c>
      <c r="D44" s="26" t="s">
        <v>96</v>
      </c>
      <c r="E44" s="26" t="s">
        <v>28</v>
      </c>
      <c r="F44" s="101"/>
      <c r="G44" s="101"/>
      <c r="H44" s="101"/>
      <c r="I44" s="101">
        <f t="shared" si="18"/>
        <v>0</v>
      </c>
      <c r="J44" s="101"/>
      <c r="K44" s="101"/>
      <c r="L44" s="101"/>
      <c r="M44" s="101"/>
      <c r="N44" s="101">
        <f t="shared" si="19"/>
        <v>0</v>
      </c>
      <c r="O44" s="101"/>
      <c r="P44" s="101"/>
      <c r="Q44" s="101">
        <f t="shared" si="20"/>
        <v>0</v>
      </c>
      <c r="R44" s="101"/>
      <c r="S44" s="101"/>
      <c r="T44" s="101"/>
      <c r="U44" s="101">
        <f t="shared" si="21"/>
        <v>0</v>
      </c>
      <c r="V44" s="101"/>
      <c r="W44" s="101"/>
      <c r="X44" s="101"/>
      <c r="Y44" s="101"/>
      <c r="Z44" s="101">
        <f t="shared" si="22"/>
        <v>0</v>
      </c>
      <c r="AA44" s="101"/>
      <c r="AB44" s="101">
        <f t="shared" si="23"/>
        <v>0</v>
      </c>
      <c r="AC44" s="102"/>
      <c r="AD44" s="102"/>
      <c r="AE44" s="14"/>
      <c r="AF44" s="13"/>
      <c r="AG44" s="13"/>
      <c r="AH44" s="14"/>
      <c r="AI44" s="13"/>
      <c r="AK44" s="20"/>
    </row>
    <row r="45" spans="1:37" s="16" customFormat="1" x14ac:dyDescent="0.25">
      <c r="A45" s="26" t="s">
        <v>127</v>
      </c>
      <c r="B45" s="26">
        <v>7134</v>
      </c>
      <c r="C45" s="26" t="s">
        <v>128</v>
      </c>
      <c r="D45" s="26" t="s">
        <v>104</v>
      </c>
      <c r="E45" s="26" t="s">
        <v>28</v>
      </c>
      <c r="F45" s="101"/>
      <c r="G45" s="101"/>
      <c r="H45" s="101"/>
      <c r="I45" s="101">
        <f t="shared" si="18"/>
        <v>0</v>
      </c>
      <c r="J45" s="101"/>
      <c r="K45" s="101"/>
      <c r="L45" s="101"/>
      <c r="M45" s="101"/>
      <c r="N45" s="101">
        <f t="shared" si="19"/>
        <v>0</v>
      </c>
      <c r="O45" s="101"/>
      <c r="P45" s="101"/>
      <c r="Q45" s="101">
        <f t="shared" si="20"/>
        <v>0</v>
      </c>
      <c r="R45" s="101"/>
      <c r="S45" s="101"/>
      <c r="T45" s="101"/>
      <c r="U45" s="101">
        <f t="shared" si="21"/>
        <v>0</v>
      </c>
      <c r="V45" s="101"/>
      <c r="W45" s="101"/>
      <c r="X45" s="101"/>
      <c r="Y45" s="101"/>
      <c r="Z45" s="101">
        <f t="shared" si="22"/>
        <v>0</v>
      </c>
      <c r="AA45" s="101"/>
      <c r="AB45" s="101">
        <f t="shared" si="23"/>
        <v>0</v>
      </c>
      <c r="AC45" s="102"/>
      <c r="AD45" s="102"/>
      <c r="AE45" s="14"/>
      <c r="AF45" s="13"/>
      <c r="AG45" s="13"/>
      <c r="AH45" s="14"/>
      <c r="AI45" s="13"/>
      <c r="AK45" s="20"/>
    </row>
    <row r="46" spans="1:37" s="16" customFormat="1" x14ac:dyDescent="0.25">
      <c r="F46" s="11"/>
      <c r="G46" s="11"/>
      <c r="H46" s="11"/>
      <c r="I46" s="11">
        <f t="shared" ref="I46:I76" si="27">H46*2</f>
        <v>0</v>
      </c>
      <c r="J46" s="11"/>
      <c r="K46" s="11"/>
      <c r="L46" s="11"/>
      <c r="M46" s="11"/>
      <c r="N46" s="11">
        <f t="shared" ref="N46:N76" si="28">M46*2</f>
        <v>0</v>
      </c>
      <c r="O46" s="11"/>
      <c r="P46" s="11"/>
      <c r="Q46" s="11">
        <f t="shared" ref="Q46:Q76" si="29">P46*2</f>
        <v>0</v>
      </c>
      <c r="R46" s="11"/>
      <c r="S46" s="11"/>
      <c r="T46" s="11"/>
      <c r="U46" s="11">
        <f t="shared" ref="U46:U60" si="30">T46*2</f>
        <v>0</v>
      </c>
      <c r="V46" s="11"/>
      <c r="W46" s="11"/>
      <c r="X46" s="11"/>
      <c r="Y46" s="11"/>
      <c r="Z46" s="11">
        <f t="shared" ref="Z46:Z76" si="31">Y46*2</f>
        <v>0</v>
      </c>
      <c r="AA46" s="11"/>
      <c r="AB46" s="11">
        <f t="shared" ref="AB46:AB76" si="32">AA46*2</f>
        <v>0</v>
      </c>
      <c r="AC46" s="66"/>
      <c r="AD46" s="66"/>
      <c r="AE46" s="20"/>
      <c r="AH46" s="20"/>
      <c r="AK46" s="20"/>
    </row>
    <row r="47" spans="1:37" s="16" customFormat="1" x14ac:dyDescent="0.25">
      <c r="F47" s="11"/>
      <c r="G47" s="11"/>
      <c r="H47" s="11"/>
      <c r="I47" s="11">
        <f t="shared" si="27"/>
        <v>0</v>
      </c>
      <c r="J47" s="11"/>
      <c r="K47" s="11"/>
      <c r="L47" s="11"/>
      <c r="M47" s="11"/>
      <c r="N47" s="11">
        <f t="shared" si="28"/>
        <v>0</v>
      </c>
      <c r="O47" s="11"/>
      <c r="P47" s="11"/>
      <c r="Q47" s="11">
        <f t="shared" si="29"/>
        <v>0</v>
      </c>
      <c r="R47" s="11"/>
      <c r="S47" s="11"/>
      <c r="T47" s="11"/>
      <c r="U47" s="11">
        <f t="shared" si="30"/>
        <v>0</v>
      </c>
      <c r="V47" s="11"/>
      <c r="W47" s="11"/>
      <c r="X47" s="11"/>
      <c r="Y47" s="11"/>
      <c r="Z47" s="11">
        <f t="shared" si="31"/>
        <v>0</v>
      </c>
      <c r="AA47" s="11"/>
      <c r="AB47" s="11">
        <f t="shared" si="32"/>
        <v>0</v>
      </c>
      <c r="AC47" s="66"/>
      <c r="AD47" s="66"/>
      <c r="AE47" s="20"/>
      <c r="AH47" s="20"/>
      <c r="AK47" s="20"/>
    </row>
    <row r="48" spans="1:37" s="16" customFormat="1" x14ac:dyDescent="0.25">
      <c r="F48" s="11"/>
      <c r="G48" s="11"/>
      <c r="H48" s="11"/>
      <c r="I48" s="11">
        <f t="shared" si="27"/>
        <v>0</v>
      </c>
      <c r="J48" s="11"/>
      <c r="K48" s="11"/>
      <c r="L48" s="11"/>
      <c r="M48" s="11"/>
      <c r="N48" s="11">
        <f t="shared" si="28"/>
        <v>0</v>
      </c>
      <c r="O48" s="11"/>
      <c r="P48" s="11"/>
      <c r="Q48" s="11">
        <f t="shared" si="29"/>
        <v>0</v>
      </c>
      <c r="R48" s="11"/>
      <c r="S48" s="11"/>
      <c r="T48" s="11"/>
      <c r="U48" s="11">
        <f t="shared" si="30"/>
        <v>0</v>
      </c>
      <c r="V48" s="11"/>
      <c r="W48" s="11"/>
      <c r="X48" s="11"/>
      <c r="Y48" s="11"/>
      <c r="Z48" s="11">
        <f t="shared" si="31"/>
        <v>0</v>
      </c>
      <c r="AA48" s="11"/>
      <c r="AB48" s="11">
        <f t="shared" si="32"/>
        <v>0</v>
      </c>
      <c r="AC48" s="66"/>
      <c r="AD48" s="66"/>
      <c r="AE48" s="20"/>
      <c r="AH48" s="20"/>
      <c r="AK48" s="20"/>
    </row>
    <row r="49" spans="6:37" s="16" customFormat="1" x14ac:dyDescent="0.25">
      <c r="F49" s="11"/>
      <c r="G49" s="11"/>
      <c r="H49" s="11"/>
      <c r="I49" s="11">
        <f t="shared" si="27"/>
        <v>0</v>
      </c>
      <c r="J49" s="11"/>
      <c r="K49" s="11"/>
      <c r="L49" s="11"/>
      <c r="M49" s="11"/>
      <c r="N49" s="11">
        <f t="shared" si="28"/>
        <v>0</v>
      </c>
      <c r="O49" s="11"/>
      <c r="P49" s="11"/>
      <c r="Q49" s="11">
        <f t="shared" si="29"/>
        <v>0</v>
      </c>
      <c r="R49" s="11"/>
      <c r="S49" s="11"/>
      <c r="T49" s="11"/>
      <c r="U49" s="11">
        <f t="shared" si="30"/>
        <v>0</v>
      </c>
      <c r="V49" s="11"/>
      <c r="W49" s="11"/>
      <c r="X49" s="11"/>
      <c r="Y49" s="11"/>
      <c r="Z49" s="11">
        <f t="shared" si="31"/>
        <v>0</v>
      </c>
      <c r="AA49" s="11"/>
      <c r="AB49" s="11">
        <f t="shared" si="32"/>
        <v>0</v>
      </c>
      <c r="AC49" s="66"/>
      <c r="AD49" s="66"/>
      <c r="AE49" s="20"/>
      <c r="AH49" s="20"/>
      <c r="AK49" s="20"/>
    </row>
    <row r="50" spans="6:37" s="16" customFormat="1" x14ac:dyDescent="0.25">
      <c r="F50" s="11"/>
      <c r="G50" s="11"/>
      <c r="H50" s="11"/>
      <c r="I50" s="11">
        <f t="shared" si="27"/>
        <v>0</v>
      </c>
      <c r="J50" s="11"/>
      <c r="K50" s="11"/>
      <c r="L50" s="11"/>
      <c r="M50" s="11"/>
      <c r="N50" s="11">
        <f t="shared" si="28"/>
        <v>0</v>
      </c>
      <c r="O50" s="11"/>
      <c r="P50" s="11"/>
      <c r="Q50" s="11">
        <f t="shared" si="29"/>
        <v>0</v>
      </c>
      <c r="R50" s="11"/>
      <c r="S50" s="11"/>
      <c r="T50" s="11"/>
      <c r="U50" s="11">
        <f t="shared" si="30"/>
        <v>0</v>
      </c>
      <c r="V50" s="11"/>
      <c r="W50" s="11"/>
      <c r="X50" s="11"/>
      <c r="Y50" s="11"/>
      <c r="Z50" s="11">
        <f t="shared" si="31"/>
        <v>0</v>
      </c>
      <c r="AA50" s="11"/>
      <c r="AB50" s="11">
        <f t="shared" si="32"/>
        <v>0</v>
      </c>
      <c r="AC50" s="66"/>
      <c r="AD50" s="66"/>
      <c r="AE50" s="20"/>
      <c r="AH50" s="20"/>
      <c r="AK50" s="20"/>
    </row>
    <row r="51" spans="6:37" s="16" customFormat="1" x14ac:dyDescent="0.25">
      <c r="F51" s="11"/>
      <c r="G51" s="11"/>
      <c r="H51" s="11"/>
      <c r="I51" s="11">
        <f t="shared" si="27"/>
        <v>0</v>
      </c>
      <c r="J51" s="11"/>
      <c r="K51" s="11"/>
      <c r="L51" s="11"/>
      <c r="M51" s="11"/>
      <c r="N51" s="11">
        <f t="shared" si="28"/>
        <v>0</v>
      </c>
      <c r="O51" s="11"/>
      <c r="P51" s="11"/>
      <c r="Q51" s="11">
        <f t="shared" si="29"/>
        <v>0</v>
      </c>
      <c r="R51" s="11"/>
      <c r="S51" s="11"/>
      <c r="T51" s="11"/>
      <c r="U51" s="11">
        <f t="shared" si="30"/>
        <v>0</v>
      </c>
      <c r="V51" s="11"/>
      <c r="W51" s="11"/>
      <c r="X51" s="11"/>
      <c r="Y51" s="11"/>
      <c r="Z51" s="11">
        <f t="shared" si="31"/>
        <v>0</v>
      </c>
      <c r="AA51" s="11"/>
      <c r="AB51" s="11">
        <f t="shared" si="32"/>
        <v>0</v>
      </c>
      <c r="AC51" s="66"/>
      <c r="AD51" s="66"/>
      <c r="AE51" s="20"/>
      <c r="AH51" s="20"/>
      <c r="AK51" s="20"/>
    </row>
    <row r="52" spans="6:37" s="16" customFormat="1" x14ac:dyDescent="0.25">
      <c r="F52" s="11"/>
      <c r="G52" s="11"/>
      <c r="H52" s="11"/>
      <c r="I52" s="11">
        <f t="shared" si="27"/>
        <v>0</v>
      </c>
      <c r="J52" s="11"/>
      <c r="K52" s="11"/>
      <c r="L52" s="11"/>
      <c r="M52" s="11"/>
      <c r="N52" s="11">
        <f t="shared" si="28"/>
        <v>0</v>
      </c>
      <c r="O52" s="11"/>
      <c r="P52" s="11"/>
      <c r="Q52" s="11">
        <f t="shared" si="29"/>
        <v>0</v>
      </c>
      <c r="R52" s="11"/>
      <c r="S52" s="11"/>
      <c r="T52" s="11"/>
      <c r="U52" s="11">
        <f t="shared" si="30"/>
        <v>0</v>
      </c>
      <c r="V52" s="11"/>
      <c r="W52" s="11"/>
      <c r="X52" s="11"/>
      <c r="Y52" s="11"/>
      <c r="Z52" s="11">
        <f t="shared" si="31"/>
        <v>0</v>
      </c>
      <c r="AA52" s="11"/>
      <c r="AB52" s="11">
        <f t="shared" si="32"/>
        <v>0</v>
      </c>
      <c r="AC52" s="66"/>
      <c r="AD52" s="66"/>
      <c r="AE52" s="20"/>
      <c r="AH52" s="20"/>
      <c r="AK52" s="20"/>
    </row>
    <row r="53" spans="6:37" s="16" customFormat="1" x14ac:dyDescent="0.25">
      <c r="F53" s="11"/>
      <c r="G53" s="11"/>
      <c r="H53" s="11"/>
      <c r="I53" s="11">
        <f t="shared" si="27"/>
        <v>0</v>
      </c>
      <c r="J53" s="11"/>
      <c r="K53" s="11"/>
      <c r="L53" s="11"/>
      <c r="M53" s="11"/>
      <c r="N53" s="11">
        <f t="shared" si="28"/>
        <v>0</v>
      </c>
      <c r="O53" s="11"/>
      <c r="P53" s="11"/>
      <c r="Q53" s="11">
        <f t="shared" si="29"/>
        <v>0</v>
      </c>
      <c r="R53" s="11"/>
      <c r="S53" s="11"/>
      <c r="T53" s="11"/>
      <c r="U53" s="11">
        <f t="shared" si="30"/>
        <v>0</v>
      </c>
      <c r="V53" s="11"/>
      <c r="W53" s="11"/>
      <c r="X53" s="11"/>
      <c r="Y53" s="11"/>
      <c r="Z53" s="11">
        <f t="shared" si="31"/>
        <v>0</v>
      </c>
      <c r="AA53" s="11"/>
      <c r="AB53" s="11">
        <f t="shared" si="32"/>
        <v>0</v>
      </c>
      <c r="AC53" s="66"/>
      <c r="AD53" s="66"/>
      <c r="AE53" s="20"/>
      <c r="AH53" s="20"/>
      <c r="AK53" s="20"/>
    </row>
    <row r="54" spans="6:37" s="16" customFormat="1" x14ac:dyDescent="0.25">
      <c r="F54" s="11"/>
      <c r="G54" s="11"/>
      <c r="H54" s="11"/>
      <c r="I54" s="11">
        <f t="shared" si="27"/>
        <v>0</v>
      </c>
      <c r="J54" s="11"/>
      <c r="K54" s="11"/>
      <c r="L54" s="11"/>
      <c r="M54" s="11"/>
      <c r="N54" s="11">
        <f t="shared" si="28"/>
        <v>0</v>
      </c>
      <c r="O54" s="11"/>
      <c r="P54" s="11"/>
      <c r="Q54" s="11">
        <f t="shared" si="29"/>
        <v>0</v>
      </c>
      <c r="R54" s="11"/>
      <c r="S54" s="11"/>
      <c r="T54" s="11"/>
      <c r="U54" s="11">
        <f t="shared" si="30"/>
        <v>0</v>
      </c>
      <c r="V54" s="11"/>
      <c r="W54" s="11"/>
      <c r="X54" s="11"/>
      <c r="Y54" s="11"/>
      <c r="Z54" s="11">
        <f t="shared" si="31"/>
        <v>0</v>
      </c>
      <c r="AA54" s="11"/>
      <c r="AB54" s="11">
        <f t="shared" si="32"/>
        <v>0</v>
      </c>
      <c r="AC54" s="66"/>
      <c r="AD54" s="66"/>
      <c r="AE54" s="20"/>
      <c r="AH54" s="20"/>
      <c r="AK54" s="20"/>
    </row>
    <row r="55" spans="6:37" s="16" customFormat="1" x14ac:dyDescent="0.25">
      <c r="F55" s="11"/>
      <c r="G55" s="11"/>
      <c r="H55" s="11"/>
      <c r="I55" s="11">
        <f t="shared" si="27"/>
        <v>0</v>
      </c>
      <c r="J55" s="11"/>
      <c r="K55" s="11"/>
      <c r="L55" s="11"/>
      <c r="M55" s="11"/>
      <c r="N55" s="11">
        <f t="shared" si="28"/>
        <v>0</v>
      </c>
      <c r="O55" s="11"/>
      <c r="P55" s="11"/>
      <c r="Q55" s="11">
        <f t="shared" si="29"/>
        <v>0</v>
      </c>
      <c r="R55" s="11"/>
      <c r="S55" s="11"/>
      <c r="T55" s="11"/>
      <c r="U55" s="11">
        <f t="shared" si="30"/>
        <v>0</v>
      </c>
      <c r="V55" s="11"/>
      <c r="W55" s="11"/>
      <c r="X55" s="11"/>
      <c r="Y55" s="11"/>
      <c r="Z55" s="11">
        <f t="shared" si="31"/>
        <v>0</v>
      </c>
      <c r="AA55" s="11"/>
      <c r="AB55" s="11">
        <f t="shared" si="32"/>
        <v>0</v>
      </c>
      <c r="AC55" s="66"/>
      <c r="AD55" s="66"/>
      <c r="AE55" s="20"/>
      <c r="AH55" s="20"/>
      <c r="AK55" s="20"/>
    </row>
    <row r="56" spans="6:37" s="16" customFormat="1" x14ac:dyDescent="0.25">
      <c r="F56" s="11"/>
      <c r="G56" s="11"/>
      <c r="H56" s="11"/>
      <c r="I56" s="11">
        <f t="shared" si="27"/>
        <v>0</v>
      </c>
      <c r="J56" s="11"/>
      <c r="K56" s="11"/>
      <c r="L56" s="11"/>
      <c r="M56" s="11"/>
      <c r="N56" s="11">
        <f t="shared" si="28"/>
        <v>0</v>
      </c>
      <c r="O56" s="11"/>
      <c r="P56" s="11"/>
      <c r="Q56" s="11">
        <f t="shared" si="29"/>
        <v>0</v>
      </c>
      <c r="R56" s="11"/>
      <c r="S56" s="11"/>
      <c r="T56" s="11"/>
      <c r="U56" s="11">
        <f t="shared" si="30"/>
        <v>0</v>
      </c>
      <c r="V56" s="11"/>
      <c r="W56" s="11"/>
      <c r="X56" s="11"/>
      <c r="Y56" s="11"/>
      <c r="Z56" s="11">
        <f t="shared" si="31"/>
        <v>0</v>
      </c>
      <c r="AA56" s="11"/>
      <c r="AB56" s="11">
        <f t="shared" si="32"/>
        <v>0</v>
      </c>
      <c r="AC56" s="66"/>
      <c r="AD56" s="66"/>
      <c r="AE56" s="20"/>
      <c r="AH56" s="20"/>
      <c r="AK56" s="20"/>
    </row>
    <row r="57" spans="6:37" s="16" customFormat="1" x14ac:dyDescent="0.25">
      <c r="F57" s="11"/>
      <c r="G57" s="11"/>
      <c r="H57" s="11"/>
      <c r="I57" s="11">
        <f t="shared" si="27"/>
        <v>0</v>
      </c>
      <c r="J57" s="11"/>
      <c r="K57" s="11"/>
      <c r="L57" s="11"/>
      <c r="M57" s="11"/>
      <c r="N57" s="11">
        <f t="shared" si="28"/>
        <v>0</v>
      </c>
      <c r="O57" s="11"/>
      <c r="P57" s="11"/>
      <c r="Q57" s="11">
        <f t="shared" si="29"/>
        <v>0</v>
      </c>
      <c r="R57" s="11"/>
      <c r="S57" s="11"/>
      <c r="T57" s="11"/>
      <c r="U57" s="11">
        <f t="shared" si="30"/>
        <v>0</v>
      </c>
      <c r="V57" s="11"/>
      <c r="W57" s="11"/>
      <c r="X57" s="11"/>
      <c r="Y57" s="11"/>
      <c r="Z57" s="11">
        <f t="shared" si="31"/>
        <v>0</v>
      </c>
      <c r="AA57" s="11"/>
      <c r="AB57" s="11">
        <f t="shared" si="32"/>
        <v>0</v>
      </c>
      <c r="AC57" s="66"/>
      <c r="AD57" s="66"/>
      <c r="AE57" s="20"/>
      <c r="AH57" s="20"/>
      <c r="AK57" s="20"/>
    </row>
    <row r="58" spans="6:37" s="16" customFormat="1" x14ac:dyDescent="0.25">
      <c r="F58" s="11"/>
      <c r="G58" s="11"/>
      <c r="H58" s="11"/>
      <c r="I58" s="11">
        <f t="shared" si="27"/>
        <v>0</v>
      </c>
      <c r="J58" s="11"/>
      <c r="K58" s="11"/>
      <c r="L58" s="11"/>
      <c r="M58" s="11"/>
      <c r="N58" s="11">
        <f t="shared" si="28"/>
        <v>0</v>
      </c>
      <c r="O58" s="11"/>
      <c r="P58" s="11"/>
      <c r="Q58" s="11">
        <f t="shared" si="29"/>
        <v>0</v>
      </c>
      <c r="R58" s="11"/>
      <c r="S58" s="11"/>
      <c r="T58" s="11"/>
      <c r="U58" s="11">
        <f t="shared" si="30"/>
        <v>0</v>
      </c>
      <c r="V58" s="11"/>
      <c r="W58" s="11"/>
      <c r="X58" s="11"/>
      <c r="Y58" s="11"/>
      <c r="Z58" s="11">
        <f t="shared" si="31"/>
        <v>0</v>
      </c>
      <c r="AA58" s="11"/>
      <c r="AB58" s="11">
        <f t="shared" si="32"/>
        <v>0</v>
      </c>
      <c r="AC58" s="66"/>
      <c r="AD58" s="66"/>
      <c r="AE58" s="20"/>
      <c r="AH58" s="20"/>
      <c r="AK58" s="20"/>
    </row>
    <row r="59" spans="6:37" s="16" customFormat="1" x14ac:dyDescent="0.25">
      <c r="F59" s="11"/>
      <c r="G59" s="11"/>
      <c r="H59" s="11"/>
      <c r="I59" s="11">
        <f t="shared" si="27"/>
        <v>0</v>
      </c>
      <c r="J59" s="11"/>
      <c r="K59" s="11"/>
      <c r="L59" s="11"/>
      <c r="M59" s="11"/>
      <c r="N59" s="11">
        <f t="shared" si="28"/>
        <v>0</v>
      </c>
      <c r="O59" s="11"/>
      <c r="P59" s="11"/>
      <c r="Q59" s="11">
        <f t="shared" si="29"/>
        <v>0</v>
      </c>
      <c r="R59" s="11"/>
      <c r="S59" s="11"/>
      <c r="T59" s="11"/>
      <c r="U59" s="11">
        <f t="shared" si="30"/>
        <v>0</v>
      </c>
      <c r="V59" s="11"/>
      <c r="W59" s="11"/>
      <c r="X59" s="11"/>
      <c r="Y59" s="11"/>
      <c r="Z59" s="11">
        <f t="shared" si="31"/>
        <v>0</v>
      </c>
      <c r="AA59" s="11"/>
      <c r="AB59" s="11">
        <f t="shared" si="32"/>
        <v>0</v>
      </c>
      <c r="AC59" s="66"/>
      <c r="AD59" s="66"/>
      <c r="AE59" s="20"/>
      <c r="AH59" s="20"/>
      <c r="AK59" s="20"/>
    </row>
    <row r="60" spans="6:37" s="16" customFormat="1" x14ac:dyDescent="0.25">
      <c r="F60" s="11"/>
      <c r="G60" s="11"/>
      <c r="H60" s="11"/>
      <c r="I60" s="11">
        <f t="shared" si="27"/>
        <v>0</v>
      </c>
      <c r="J60" s="11"/>
      <c r="K60" s="11"/>
      <c r="L60" s="11"/>
      <c r="M60" s="11"/>
      <c r="N60" s="11">
        <f t="shared" si="28"/>
        <v>0</v>
      </c>
      <c r="O60" s="11"/>
      <c r="P60" s="11"/>
      <c r="Q60" s="11">
        <f t="shared" si="29"/>
        <v>0</v>
      </c>
      <c r="R60" s="11"/>
      <c r="S60" s="11"/>
      <c r="T60" s="11"/>
      <c r="U60" s="11">
        <f t="shared" si="30"/>
        <v>0</v>
      </c>
      <c r="V60" s="11"/>
      <c r="W60" s="11"/>
      <c r="X60" s="11"/>
      <c r="Y60" s="11"/>
      <c r="Z60" s="11">
        <f t="shared" si="31"/>
        <v>0</v>
      </c>
      <c r="AA60" s="11"/>
      <c r="AB60" s="11">
        <f t="shared" si="32"/>
        <v>0</v>
      </c>
      <c r="AC60" s="66"/>
      <c r="AD60" s="66"/>
      <c r="AE60" s="20"/>
      <c r="AH60" s="20"/>
      <c r="AK60" s="20"/>
    </row>
    <row r="61" spans="6:37" s="16" customFormat="1" x14ac:dyDescent="0.25">
      <c r="F61" s="11"/>
      <c r="G61" s="11"/>
      <c r="H61" s="11"/>
      <c r="I61" s="11">
        <f t="shared" si="27"/>
        <v>0</v>
      </c>
      <c r="J61" s="11"/>
      <c r="K61" s="11"/>
      <c r="L61" s="11"/>
      <c r="M61" s="11"/>
      <c r="N61" s="11">
        <f t="shared" si="28"/>
        <v>0</v>
      </c>
      <c r="O61" s="11"/>
      <c r="P61" s="11"/>
      <c r="Q61" s="11">
        <f t="shared" si="29"/>
        <v>0</v>
      </c>
      <c r="R61" s="11"/>
      <c r="S61" s="11"/>
      <c r="T61" s="11"/>
      <c r="U61" s="11">
        <f t="shared" ref="U61:U76" si="33">T61*2</f>
        <v>0</v>
      </c>
      <c r="V61" s="11"/>
      <c r="W61" s="11"/>
      <c r="X61" s="11"/>
      <c r="Y61" s="11"/>
      <c r="Z61" s="11">
        <f t="shared" si="31"/>
        <v>0</v>
      </c>
      <c r="AA61" s="11"/>
      <c r="AB61" s="11">
        <f t="shared" si="32"/>
        <v>0</v>
      </c>
      <c r="AC61" s="66"/>
      <c r="AD61" s="66"/>
      <c r="AE61" s="20"/>
      <c r="AH61" s="20"/>
      <c r="AK61" s="20"/>
    </row>
    <row r="62" spans="6:37" s="16" customFormat="1" x14ac:dyDescent="0.25">
      <c r="F62" s="11"/>
      <c r="G62" s="11"/>
      <c r="H62" s="11"/>
      <c r="I62" s="11">
        <f t="shared" si="27"/>
        <v>0</v>
      </c>
      <c r="J62" s="11"/>
      <c r="K62" s="11"/>
      <c r="L62" s="11"/>
      <c r="M62" s="11"/>
      <c r="N62" s="11">
        <f t="shared" si="28"/>
        <v>0</v>
      </c>
      <c r="O62" s="11"/>
      <c r="P62" s="11"/>
      <c r="Q62" s="11">
        <f t="shared" si="29"/>
        <v>0</v>
      </c>
      <c r="R62" s="11"/>
      <c r="S62" s="11"/>
      <c r="T62" s="11"/>
      <c r="U62" s="11">
        <f t="shared" si="33"/>
        <v>0</v>
      </c>
      <c r="V62" s="11"/>
      <c r="W62" s="11"/>
      <c r="X62" s="11"/>
      <c r="Y62" s="11"/>
      <c r="Z62" s="11">
        <f t="shared" si="31"/>
        <v>0</v>
      </c>
      <c r="AA62" s="11"/>
      <c r="AB62" s="11">
        <f t="shared" si="32"/>
        <v>0</v>
      </c>
      <c r="AC62" s="66"/>
      <c r="AD62" s="66"/>
      <c r="AE62" s="20"/>
      <c r="AH62" s="20"/>
      <c r="AK62" s="20"/>
    </row>
    <row r="63" spans="6:37" s="16" customFormat="1" x14ac:dyDescent="0.25">
      <c r="F63" s="11"/>
      <c r="G63" s="11"/>
      <c r="H63" s="11"/>
      <c r="I63" s="11">
        <f t="shared" si="27"/>
        <v>0</v>
      </c>
      <c r="J63" s="11"/>
      <c r="K63" s="11"/>
      <c r="L63" s="11"/>
      <c r="M63" s="11"/>
      <c r="N63" s="11">
        <f t="shared" si="28"/>
        <v>0</v>
      </c>
      <c r="O63" s="11"/>
      <c r="P63" s="11"/>
      <c r="Q63" s="11">
        <f t="shared" si="29"/>
        <v>0</v>
      </c>
      <c r="R63" s="11"/>
      <c r="S63" s="11"/>
      <c r="T63" s="11"/>
      <c r="U63" s="11">
        <f t="shared" si="33"/>
        <v>0</v>
      </c>
      <c r="V63" s="11"/>
      <c r="W63" s="11"/>
      <c r="X63" s="11"/>
      <c r="Y63" s="11"/>
      <c r="Z63" s="11">
        <f t="shared" si="31"/>
        <v>0</v>
      </c>
      <c r="AA63" s="11"/>
      <c r="AB63" s="11">
        <f t="shared" si="32"/>
        <v>0</v>
      </c>
      <c r="AC63" s="66"/>
      <c r="AD63" s="66"/>
      <c r="AE63" s="20"/>
      <c r="AH63" s="20"/>
      <c r="AK63" s="20"/>
    </row>
    <row r="64" spans="6:37" s="16" customFormat="1" x14ac:dyDescent="0.25">
      <c r="F64" s="11"/>
      <c r="G64" s="11"/>
      <c r="H64" s="11"/>
      <c r="I64" s="11">
        <f t="shared" si="27"/>
        <v>0</v>
      </c>
      <c r="J64" s="11"/>
      <c r="K64" s="11"/>
      <c r="L64" s="11"/>
      <c r="M64" s="11"/>
      <c r="N64" s="11">
        <f t="shared" si="28"/>
        <v>0</v>
      </c>
      <c r="O64" s="11"/>
      <c r="P64" s="11"/>
      <c r="Q64" s="11">
        <f t="shared" si="29"/>
        <v>0</v>
      </c>
      <c r="R64" s="11"/>
      <c r="S64" s="11"/>
      <c r="T64" s="11"/>
      <c r="U64" s="11">
        <f t="shared" si="33"/>
        <v>0</v>
      </c>
      <c r="V64" s="11"/>
      <c r="W64" s="11"/>
      <c r="X64" s="11"/>
      <c r="Y64" s="11"/>
      <c r="Z64" s="11">
        <f t="shared" si="31"/>
        <v>0</v>
      </c>
      <c r="AA64" s="11"/>
      <c r="AB64" s="11">
        <f t="shared" si="32"/>
        <v>0</v>
      </c>
      <c r="AC64" s="66"/>
      <c r="AD64" s="66"/>
      <c r="AE64" s="20"/>
      <c r="AH64" s="20"/>
      <c r="AK64" s="20"/>
    </row>
    <row r="65" spans="6:37" s="16" customFormat="1" x14ac:dyDescent="0.25">
      <c r="F65" s="11"/>
      <c r="G65" s="11"/>
      <c r="H65" s="11"/>
      <c r="I65" s="11">
        <f t="shared" si="27"/>
        <v>0</v>
      </c>
      <c r="J65" s="11"/>
      <c r="K65" s="11"/>
      <c r="L65" s="11"/>
      <c r="M65" s="11"/>
      <c r="N65" s="11">
        <f t="shared" si="28"/>
        <v>0</v>
      </c>
      <c r="O65" s="11"/>
      <c r="P65" s="11"/>
      <c r="Q65" s="11">
        <f t="shared" si="29"/>
        <v>0</v>
      </c>
      <c r="R65" s="11"/>
      <c r="S65" s="11"/>
      <c r="T65" s="11"/>
      <c r="U65" s="11">
        <f t="shared" si="33"/>
        <v>0</v>
      </c>
      <c r="V65" s="11"/>
      <c r="W65" s="11"/>
      <c r="X65" s="11"/>
      <c r="Y65" s="11"/>
      <c r="Z65" s="11">
        <f t="shared" si="31"/>
        <v>0</v>
      </c>
      <c r="AA65" s="11"/>
      <c r="AB65" s="11">
        <f t="shared" si="32"/>
        <v>0</v>
      </c>
      <c r="AC65" s="66"/>
      <c r="AD65" s="66"/>
      <c r="AE65" s="20"/>
      <c r="AH65" s="20"/>
      <c r="AK65" s="20"/>
    </row>
    <row r="66" spans="6:37" s="16" customFormat="1" x14ac:dyDescent="0.25">
      <c r="F66" s="11"/>
      <c r="G66" s="11"/>
      <c r="H66" s="11"/>
      <c r="I66" s="11">
        <f t="shared" si="27"/>
        <v>0</v>
      </c>
      <c r="J66" s="11"/>
      <c r="K66" s="11"/>
      <c r="L66" s="11"/>
      <c r="M66" s="11"/>
      <c r="N66" s="11">
        <f t="shared" si="28"/>
        <v>0</v>
      </c>
      <c r="O66" s="11"/>
      <c r="P66" s="11"/>
      <c r="Q66" s="11">
        <f t="shared" si="29"/>
        <v>0</v>
      </c>
      <c r="R66" s="11"/>
      <c r="S66" s="11"/>
      <c r="T66" s="11"/>
      <c r="U66" s="11">
        <f t="shared" si="33"/>
        <v>0</v>
      </c>
      <c r="V66" s="11"/>
      <c r="W66" s="11"/>
      <c r="X66" s="11"/>
      <c r="Y66" s="11"/>
      <c r="Z66" s="11">
        <f t="shared" si="31"/>
        <v>0</v>
      </c>
      <c r="AA66" s="11"/>
      <c r="AB66" s="11">
        <f t="shared" si="32"/>
        <v>0</v>
      </c>
      <c r="AC66" s="66"/>
      <c r="AD66" s="66"/>
      <c r="AE66" s="20"/>
      <c r="AH66" s="20"/>
      <c r="AK66" s="20"/>
    </row>
    <row r="67" spans="6:37" s="16" customFormat="1" x14ac:dyDescent="0.25">
      <c r="F67" s="11"/>
      <c r="G67" s="11"/>
      <c r="H67" s="11"/>
      <c r="I67" s="11">
        <f t="shared" si="27"/>
        <v>0</v>
      </c>
      <c r="J67" s="11"/>
      <c r="K67" s="11"/>
      <c r="L67" s="11"/>
      <c r="M67" s="11"/>
      <c r="N67" s="11">
        <f t="shared" si="28"/>
        <v>0</v>
      </c>
      <c r="O67" s="11"/>
      <c r="P67" s="11"/>
      <c r="Q67" s="11">
        <f t="shared" si="29"/>
        <v>0</v>
      </c>
      <c r="R67" s="11"/>
      <c r="S67" s="11"/>
      <c r="T67" s="11"/>
      <c r="U67" s="11">
        <f t="shared" si="33"/>
        <v>0</v>
      </c>
      <c r="V67" s="11"/>
      <c r="W67" s="11"/>
      <c r="X67" s="11"/>
      <c r="Y67" s="11"/>
      <c r="Z67" s="11">
        <f t="shared" si="31"/>
        <v>0</v>
      </c>
      <c r="AA67" s="11"/>
      <c r="AB67" s="11">
        <f t="shared" si="32"/>
        <v>0</v>
      </c>
      <c r="AC67" s="66"/>
      <c r="AD67" s="66"/>
      <c r="AE67" s="20"/>
      <c r="AH67" s="20"/>
      <c r="AK67" s="20"/>
    </row>
    <row r="68" spans="6:37" s="16" customFormat="1" x14ac:dyDescent="0.25">
      <c r="F68" s="11"/>
      <c r="G68" s="11"/>
      <c r="H68" s="11"/>
      <c r="I68" s="11">
        <f t="shared" si="27"/>
        <v>0</v>
      </c>
      <c r="J68" s="11"/>
      <c r="K68" s="11"/>
      <c r="L68" s="11"/>
      <c r="M68" s="11"/>
      <c r="N68" s="11">
        <f t="shared" si="28"/>
        <v>0</v>
      </c>
      <c r="O68" s="11"/>
      <c r="P68" s="11"/>
      <c r="Q68" s="11">
        <f t="shared" si="29"/>
        <v>0</v>
      </c>
      <c r="R68" s="11"/>
      <c r="S68" s="11"/>
      <c r="T68" s="11"/>
      <c r="U68" s="11">
        <f t="shared" si="33"/>
        <v>0</v>
      </c>
      <c r="V68" s="11"/>
      <c r="W68" s="11"/>
      <c r="X68" s="11"/>
      <c r="Y68" s="11"/>
      <c r="Z68" s="11">
        <f t="shared" si="31"/>
        <v>0</v>
      </c>
      <c r="AA68" s="11"/>
      <c r="AB68" s="11">
        <f t="shared" si="32"/>
        <v>0</v>
      </c>
      <c r="AC68" s="66"/>
      <c r="AD68" s="66"/>
      <c r="AE68" s="20"/>
      <c r="AH68" s="20"/>
      <c r="AK68" s="20"/>
    </row>
    <row r="69" spans="6:37" s="16" customFormat="1" x14ac:dyDescent="0.25">
      <c r="F69" s="11"/>
      <c r="G69" s="11"/>
      <c r="H69" s="11"/>
      <c r="I69" s="11">
        <f t="shared" si="27"/>
        <v>0</v>
      </c>
      <c r="J69" s="11"/>
      <c r="K69" s="11"/>
      <c r="L69" s="11"/>
      <c r="M69" s="11"/>
      <c r="N69" s="11">
        <f t="shared" si="28"/>
        <v>0</v>
      </c>
      <c r="O69" s="11"/>
      <c r="P69" s="11"/>
      <c r="Q69" s="11">
        <f t="shared" si="29"/>
        <v>0</v>
      </c>
      <c r="R69" s="11"/>
      <c r="S69" s="11"/>
      <c r="T69" s="11"/>
      <c r="U69" s="11">
        <f t="shared" si="33"/>
        <v>0</v>
      </c>
      <c r="V69" s="11"/>
      <c r="W69" s="11"/>
      <c r="X69" s="11"/>
      <c r="Y69" s="11"/>
      <c r="Z69" s="11">
        <f t="shared" si="31"/>
        <v>0</v>
      </c>
      <c r="AA69" s="11"/>
      <c r="AB69" s="11">
        <f t="shared" si="32"/>
        <v>0</v>
      </c>
      <c r="AC69" s="66"/>
      <c r="AD69" s="66"/>
      <c r="AE69" s="20"/>
      <c r="AH69" s="20"/>
      <c r="AK69" s="20"/>
    </row>
    <row r="70" spans="6:37" s="16" customFormat="1" x14ac:dyDescent="0.25">
      <c r="F70" s="11"/>
      <c r="G70" s="11"/>
      <c r="H70" s="11"/>
      <c r="I70" s="11">
        <f t="shared" si="27"/>
        <v>0</v>
      </c>
      <c r="J70" s="11"/>
      <c r="K70" s="11"/>
      <c r="L70" s="11"/>
      <c r="M70" s="11"/>
      <c r="N70" s="11">
        <f t="shared" si="28"/>
        <v>0</v>
      </c>
      <c r="O70" s="11"/>
      <c r="P70" s="11"/>
      <c r="Q70" s="11">
        <f t="shared" si="29"/>
        <v>0</v>
      </c>
      <c r="R70" s="11"/>
      <c r="S70" s="11"/>
      <c r="T70" s="11"/>
      <c r="U70" s="11">
        <f t="shared" si="33"/>
        <v>0</v>
      </c>
      <c r="V70" s="11"/>
      <c r="W70" s="11"/>
      <c r="X70" s="11"/>
      <c r="Y70" s="11"/>
      <c r="Z70" s="11">
        <f t="shared" si="31"/>
        <v>0</v>
      </c>
      <c r="AA70" s="11"/>
      <c r="AB70" s="11">
        <f t="shared" si="32"/>
        <v>0</v>
      </c>
      <c r="AC70" s="66"/>
      <c r="AD70" s="66"/>
      <c r="AE70" s="20"/>
      <c r="AH70" s="20"/>
      <c r="AK70" s="20"/>
    </row>
    <row r="71" spans="6:37" s="16" customFormat="1" x14ac:dyDescent="0.25">
      <c r="F71" s="11"/>
      <c r="G71" s="11"/>
      <c r="H71" s="11"/>
      <c r="I71" s="11">
        <f t="shared" si="27"/>
        <v>0</v>
      </c>
      <c r="J71" s="11"/>
      <c r="K71" s="11"/>
      <c r="L71" s="11"/>
      <c r="M71" s="11"/>
      <c r="N71" s="11">
        <f t="shared" si="28"/>
        <v>0</v>
      </c>
      <c r="O71" s="11"/>
      <c r="P71" s="11"/>
      <c r="Q71" s="11">
        <f t="shared" si="29"/>
        <v>0</v>
      </c>
      <c r="R71" s="11"/>
      <c r="S71" s="11"/>
      <c r="T71" s="11"/>
      <c r="U71" s="11">
        <f t="shared" si="33"/>
        <v>0</v>
      </c>
      <c r="V71" s="11"/>
      <c r="W71" s="11"/>
      <c r="X71" s="11"/>
      <c r="Y71" s="11"/>
      <c r="Z71" s="11">
        <f t="shared" si="31"/>
        <v>0</v>
      </c>
      <c r="AA71" s="11"/>
      <c r="AB71" s="11">
        <f t="shared" si="32"/>
        <v>0</v>
      </c>
      <c r="AC71" s="66"/>
      <c r="AD71" s="66"/>
      <c r="AE71" s="20"/>
      <c r="AH71" s="20"/>
      <c r="AK71" s="20"/>
    </row>
    <row r="72" spans="6:37" s="16" customFormat="1" x14ac:dyDescent="0.25">
      <c r="F72" s="11"/>
      <c r="G72" s="11"/>
      <c r="H72" s="11"/>
      <c r="I72" s="11">
        <f t="shared" si="27"/>
        <v>0</v>
      </c>
      <c r="J72" s="11"/>
      <c r="K72" s="11"/>
      <c r="L72" s="11"/>
      <c r="M72" s="11"/>
      <c r="N72" s="11">
        <f t="shared" si="28"/>
        <v>0</v>
      </c>
      <c r="O72" s="11"/>
      <c r="P72" s="11"/>
      <c r="Q72" s="11">
        <f t="shared" si="29"/>
        <v>0</v>
      </c>
      <c r="R72" s="11"/>
      <c r="S72" s="11"/>
      <c r="T72" s="11"/>
      <c r="U72" s="11">
        <f t="shared" si="33"/>
        <v>0</v>
      </c>
      <c r="V72" s="11"/>
      <c r="W72" s="11"/>
      <c r="X72" s="11"/>
      <c r="Y72" s="11"/>
      <c r="Z72" s="11">
        <f t="shared" si="31"/>
        <v>0</v>
      </c>
      <c r="AA72" s="11"/>
      <c r="AB72" s="11">
        <f t="shared" si="32"/>
        <v>0</v>
      </c>
      <c r="AC72" s="66"/>
      <c r="AD72" s="66"/>
      <c r="AE72" s="20"/>
      <c r="AH72" s="20"/>
      <c r="AK72" s="20"/>
    </row>
    <row r="73" spans="6:37" s="16" customFormat="1" x14ac:dyDescent="0.25">
      <c r="F73" s="11"/>
      <c r="G73" s="11"/>
      <c r="H73" s="11"/>
      <c r="I73" s="11">
        <f t="shared" si="27"/>
        <v>0</v>
      </c>
      <c r="J73" s="11"/>
      <c r="K73" s="11"/>
      <c r="L73" s="11"/>
      <c r="M73" s="11"/>
      <c r="N73" s="11">
        <f t="shared" si="28"/>
        <v>0</v>
      </c>
      <c r="O73" s="11"/>
      <c r="P73" s="11"/>
      <c r="Q73" s="11">
        <f t="shared" si="29"/>
        <v>0</v>
      </c>
      <c r="R73" s="11"/>
      <c r="S73" s="11"/>
      <c r="T73" s="11"/>
      <c r="U73" s="11">
        <f t="shared" si="33"/>
        <v>0</v>
      </c>
      <c r="V73" s="11"/>
      <c r="W73" s="11"/>
      <c r="X73" s="11"/>
      <c r="Y73" s="11"/>
      <c r="Z73" s="11">
        <f t="shared" si="31"/>
        <v>0</v>
      </c>
      <c r="AA73" s="11"/>
      <c r="AB73" s="11">
        <f t="shared" si="32"/>
        <v>0</v>
      </c>
      <c r="AC73" s="66"/>
      <c r="AD73" s="88"/>
      <c r="AE73" s="20"/>
      <c r="AH73" s="20"/>
      <c r="AK73" s="20"/>
    </row>
    <row r="74" spans="6:37" s="16" customFormat="1" x14ac:dyDescent="0.25">
      <c r="F74" s="11"/>
      <c r="G74" s="11"/>
      <c r="H74" s="11"/>
      <c r="I74" s="11">
        <f t="shared" si="27"/>
        <v>0</v>
      </c>
      <c r="J74" s="11"/>
      <c r="K74" s="11"/>
      <c r="L74" s="11"/>
      <c r="M74" s="11"/>
      <c r="N74" s="11">
        <f t="shared" si="28"/>
        <v>0</v>
      </c>
      <c r="O74" s="11"/>
      <c r="P74" s="11"/>
      <c r="Q74" s="11">
        <f t="shared" si="29"/>
        <v>0</v>
      </c>
      <c r="R74" s="11"/>
      <c r="S74" s="11"/>
      <c r="T74" s="11"/>
      <c r="U74" s="11">
        <f t="shared" si="33"/>
        <v>0</v>
      </c>
      <c r="V74" s="11"/>
      <c r="W74" s="11"/>
      <c r="X74" s="11"/>
      <c r="Y74" s="11"/>
      <c r="Z74" s="11">
        <f t="shared" si="31"/>
        <v>0</v>
      </c>
      <c r="AA74" s="11"/>
      <c r="AB74" s="11">
        <f t="shared" si="32"/>
        <v>0</v>
      </c>
      <c r="AC74" s="66"/>
      <c r="AD74" s="88"/>
      <c r="AE74" s="20"/>
      <c r="AH74" s="20"/>
      <c r="AK74" s="20"/>
    </row>
    <row r="75" spans="6:37" s="16" customFormat="1" x14ac:dyDescent="0.25">
      <c r="F75" s="11"/>
      <c r="G75" s="11"/>
      <c r="H75" s="11"/>
      <c r="I75" s="11">
        <f t="shared" si="27"/>
        <v>0</v>
      </c>
      <c r="J75" s="11"/>
      <c r="K75" s="11"/>
      <c r="L75" s="11"/>
      <c r="M75" s="11"/>
      <c r="N75" s="11">
        <f t="shared" si="28"/>
        <v>0</v>
      </c>
      <c r="O75" s="11"/>
      <c r="P75" s="11"/>
      <c r="Q75" s="11">
        <f t="shared" si="29"/>
        <v>0</v>
      </c>
      <c r="R75" s="11"/>
      <c r="S75" s="11"/>
      <c r="T75" s="11"/>
      <c r="U75" s="11">
        <f t="shared" si="33"/>
        <v>0</v>
      </c>
      <c r="V75" s="11"/>
      <c r="W75" s="11"/>
      <c r="X75" s="11"/>
      <c r="Y75" s="11"/>
      <c r="Z75" s="11">
        <f t="shared" si="31"/>
        <v>0</v>
      </c>
      <c r="AA75" s="11"/>
      <c r="AB75" s="11">
        <f t="shared" si="32"/>
        <v>0</v>
      </c>
      <c r="AC75" s="66"/>
      <c r="AD75" s="88"/>
      <c r="AE75" s="20"/>
      <c r="AH75" s="20"/>
      <c r="AK75" s="20"/>
    </row>
    <row r="76" spans="6:37" s="16" customFormat="1" x14ac:dyDescent="0.25">
      <c r="F76" s="11"/>
      <c r="G76" s="11"/>
      <c r="H76" s="11"/>
      <c r="I76" s="11">
        <f t="shared" si="27"/>
        <v>0</v>
      </c>
      <c r="J76" s="11"/>
      <c r="K76" s="11"/>
      <c r="L76" s="11"/>
      <c r="M76" s="11"/>
      <c r="N76" s="11">
        <f t="shared" si="28"/>
        <v>0</v>
      </c>
      <c r="O76" s="11"/>
      <c r="P76" s="11"/>
      <c r="Q76" s="11">
        <f t="shared" si="29"/>
        <v>0</v>
      </c>
      <c r="R76" s="11"/>
      <c r="S76" s="11"/>
      <c r="T76" s="11"/>
      <c r="U76" s="11">
        <f t="shared" si="33"/>
        <v>0</v>
      </c>
      <c r="V76" s="11"/>
      <c r="W76" s="11"/>
      <c r="X76" s="11"/>
      <c r="Y76" s="11"/>
      <c r="Z76" s="11">
        <f t="shared" si="31"/>
        <v>0</v>
      </c>
      <c r="AA76" s="11"/>
      <c r="AB76" s="11">
        <f t="shared" si="32"/>
        <v>0</v>
      </c>
      <c r="AC76" s="66"/>
      <c r="AD76" s="88"/>
      <c r="AE76" s="20"/>
      <c r="AH76" s="20"/>
      <c r="AK76" s="20"/>
    </row>
    <row r="77" spans="6:37" s="16" customFormat="1" x14ac:dyDescent="0.25">
      <c r="F77" s="11"/>
      <c r="G77" s="11"/>
      <c r="H77" s="11"/>
      <c r="I77" s="11">
        <f t="shared" ref="I77:I93" si="34">H77*2</f>
        <v>0</v>
      </c>
      <c r="J77" s="11"/>
      <c r="K77" s="11"/>
      <c r="L77" s="11"/>
      <c r="M77" s="11"/>
      <c r="N77" s="11">
        <f t="shared" ref="N77:N98" si="35">M77*2</f>
        <v>0</v>
      </c>
      <c r="O77" s="11"/>
      <c r="P77" s="11"/>
      <c r="Q77" s="11">
        <f t="shared" ref="Q77:Q99" si="36">P77*2</f>
        <v>0</v>
      </c>
      <c r="R77" s="11"/>
      <c r="S77" s="11"/>
      <c r="T77" s="11"/>
      <c r="U77" s="11">
        <f t="shared" ref="U77:U100" si="37">T77*2</f>
        <v>0</v>
      </c>
      <c r="V77" s="11"/>
      <c r="W77" s="11"/>
      <c r="X77" s="11"/>
      <c r="Y77" s="11"/>
      <c r="Z77" s="11">
        <f t="shared" ref="Z77:Z101" si="38">Y77*2</f>
        <v>0</v>
      </c>
      <c r="AA77" s="11"/>
      <c r="AB77" s="11">
        <f t="shared" ref="AB77:AB102" si="39">AA77*2</f>
        <v>0</v>
      </c>
      <c r="AC77" s="66"/>
      <c r="AD77" s="88"/>
      <c r="AE77" s="20"/>
      <c r="AH77" s="20"/>
      <c r="AK77" s="20"/>
    </row>
    <row r="78" spans="6:37" s="16" customFormat="1" x14ac:dyDescent="0.25">
      <c r="F78" s="11"/>
      <c r="G78" s="11"/>
      <c r="H78" s="11"/>
      <c r="I78" s="11">
        <f t="shared" si="34"/>
        <v>0</v>
      </c>
      <c r="J78" s="11"/>
      <c r="K78" s="11"/>
      <c r="L78" s="11"/>
      <c r="M78" s="11"/>
      <c r="N78" s="11">
        <f t="shared" si="35"/>
        <v>0</v>
      </c>
      <c r="O78" s="11"/>
      <c r="P78" s="11"/>
      <c r="Q78" s="11">
        <f t="shared" si="36"/>
        <v>0</v>
      </c>
      <c r="R78" s="11"/>
      <c r="S78" s="11"/>
      <c r="T78" s="11"/>
      <c r="U78" s="11">
        <f t="shared" si="37"/>
        <v>0</v>
      </c>
      <c r="V78" s="11"/>
      <c r="W78" s="11"/>
      <c r="X78" s="11"/>
      <c r="Y78" s="11"/>
      <c r="Z78" s="11">
        <f t="shared" si="38"/>
        <v>0</v>
      </c>
      <c r="AA78" s="11"/>
      <c r="AB78" s="11">
        <f t="shared" si="39"/>
        <v>0</v>
      </c>
      <c r="AC78" s="66"/>
      <c r="AD78" s="88"/>
      <c r="AE78" s="20"/>
      <c r="AH78" s="20"/>
      <c r="AK78" s="20"/>
    </row>
    <row r="79" spans="6:37" x14ac:dyDescent="0.25">
      <c r="I79" s="103">
        <f t="shared" si="34"/>
        <v>0</v>
      </c>
      <c r="N79" s="103">
        <f t="shared" si="35"/>
        <v>0</v>
      </c>
      <c r="Q79" s="103">
        <f t="shared" si="36"/>
        <v>0</v>
      </c>
      <c r="U79" s="103">
        <f t="shared" si="37"/>
        <v>0</v>
      </c>
      <c r="Z79" s="103">
        <f t="shared" si="38"/>
        <v>0</v>
      </c>
      <c r="AB79" s="103">
        <f t="shared" si="39"/>
        <v>0</v>
      </c>
      <c r="AH79" s="20"/>
    </row>
    <row r="80" spans="6:37" x14ac:dyDescent="0.25">
      <c r="I80" s="103">
        <f t="shared" si="34"/>
        <v>0</v>
      </c>
      <c r="N80" s="103">
        <f t="shared" si="35"/>
        <v>0</v>
      </c>
      <c r="Q80" s="103">
        <f t="shared" si="36"/>
        <v>0</v>
      </c>
      <c r="U80" s="103">
        <f t="shared" si="37"/>
        <v>0</v>
      </c>
      <c r="Z80" s="103">
        <f t="shared" si="38"/>
        <v>0</v>
      </c>
      <c r="AB80" s="103">
        <f t="shared" si="39"/>
        <v>0</v>
      </c>
      <c r="AH80" s="20"/>
    </row>
    <row r="81" spans="9:34" x14ac:dyDescent="0.25">
      <c r="I81" s="103">
        <f t="shared" si="34"/>
        <v>0</v>
      </c>
      <c r="N81" s="103">
        <f t="shared" si="35"/>
        <v>0</v>
      </c>
      <c r="Q81" s="103">
        <f t="shared" si="36"/>
        <v>0</v>
      </c>
      <c r="U81" s="103">
        <f t="shared" si="37"/>
        <v>0</v>
      </c>
      <c r="Z81" s="103">
        <f t="shared" si="38"/>
        <v>0</v>
      </c>
      <c r="AB81" s="103">
        <f t="shared" si="39"/>
        <v>0</v>
      </c>
      <c r="AH81" s="20"/>
    </row>
    <row r="82" spans="9:34" x14ac:dyDescent="0.25">
      <c r="I82" s="103">
        <f t="shared" si="34"/>
        <v>0</v>
      </c>
      <c r="N82" s="103">
        <f t="shared" si="35"/>
        <v>0</v>
      </c>
      <c r="Q82" s="103">
        <f t="shared" si="36"/>
        <v>0</v>
      </c>
      <c r="U82" s="103">
        <f t="shared" si="37"/>
        <v>0</v>
      </c>
      <c r="Z82" s="103">
        <f t="shared" si="38"/>
        <v>0</v>
      </c>
      <c r="AB82" s="103">
        <f t="shared" si="39"/>
        <v>0</v>
      </c>
      <c r="AH82" s="20"/>
    </row>
    <row r="83" spans="9:34" x14ac:dyDescent="0.25">
      <c r="I83" s="103">
        <f t="shared" si="34"/>
        <v>0</v>
      </c>
      <c r="N83" s="103">
        <f t="shared" si="35"/>
        <v>0</v>
      </c>
      <c r="Q83" s="103">
        <f t="shared" si="36"/>
        <v>0</v>
      </c>
      <c r="U83" s="103">
        <f t="shared" si="37"/>
        <v>0</v>
      </c>
      <c r="Z83" s="103">
        <f t="shared" si="38"/>
        <v>0</v>
      </c>
      <c r="AB83" s="103">
        <f t="shared" si="39"/>
        <v>0</v>
      </c>
      <c r="AH83" s="20"/>
    </row>
    <row r="84" spans="9:34" x14ac:dyDescent="0.25">
      <c r="I84" s="103">
        <f t="shared" si="34"/>
        <v>0</v>
      </c>
      <c r="N84" s="103">
        <f t="shared" si="35"/>
        <v>0</v>
      </c>
      <c r="Q84" s="103">
        <f t="shared" si="36"/>
        <v>0</v>
      </c>
      <c r="U84" s="103">
        <f t="shared" si="37"/>
        <v>0</v>
      </c>
      <c r="Z84" s="103">
        <f t="shared" si="38"/>
        <v>0</v>
      </c>
      <c r="AB84" s="103">
        <f t="shared" si="39"/>
        <v>0</v>
      </c>
      <c r="AH84" s="20"/>
    </row>
    <row r="85" spans="9:34" x14ac:dyDescent="0.25">
      <c r="I85" s="103">
        <f t="shared" si="34"/>
        <v>0</v>
      </c>
      <c r="N85" s="103">
        <f t="shared" si="35"/>
        <v>0</v>
      </c>
      <c r="Q85" s="103">
        <f t="shared" si="36"/>
        <v>0</v>
      </c>
      <c r="U85" s="103">
        <f t="shared" si="37"/>
        <v>0</v>
      </c>
      <c r="Z85" s="103">
        <f t="shared" si="38"/>
        <v>0</v>
      </c>
      <c r="AB85" s="103">
        <f t="shared" si="39"/>
        <v>0</v>
      </c>
      <c r="AH85" s="20"/>
    </row>
    <row r="86" spans="9:34" x14ac:dyDescent="0.25">
      <c r="I86" s="103">
        <f t="shared" si="34"/>
        <v>0</v>
      </c>
      <c r="N86" s="103">
        <f t="shared" si="35"/>
        <v>0</v>
      </c>
      <c r="Q86" s="103">
        <f t="shared" si="36"/>
        <v>0</v>
      </c>
      <c r="U86" s="103">
        <f t="shared" si="37"/>
        <v>0</v>
      </c>
      <c r="Z86" s="103">
        <f t="shared" si="38"/>
        <v>0</v>
      </c>
      <c r="AB86" s="103">
        <f t="shared" si="39"/>
        <v>0</v>
      </c>
      <c r="AH86" s="20"/>
    </row>
    <row r="87" spans="9:34" x14ac:dyDescent="0.25">
      <c r="I87" s="103">
        <f t="shared" si="34"/>
        <v>0</v>
      </c>
      <c r="N87" s="103">
        <f t="shared" si="35"/>
        <v>0</v>
      </c>
      <c r="Q87" s="103">
        <f t="shared" si="36"/>
        <v>0</v>
      </c>
      <c r="U87" s="103">
        <f t="shared" si="37"/>
        <v>0</v>
      </c>
      <c r="Z87" s="103">
        <f t="shared" si="38"/>
        <v>0</v>
      </c>
      <c r="AB87" s="103">
        <f t="shared" si="39"/>
        <v>0</v>
      </c>
      <c r="AH87" s="20"/>
    </row>
    <row r="88" spans="9:34" x14ac:dyDescent="0.25">
      <c r="I88" s="103">
        <f t="shared" si="34"/>
        <v>0</v>
      </c>
      <c r="N88" s="103">
        <f t="shared" si="35"/>
        <v>0</v>
      </c>
      <c r="Q88" s="103">
        <f t="shared" si="36"/>
        <v>0</v>
      </c>
      <c r="U88" s="103">
        <f t="shared" si="37"/>
        <v>0</v>
      </c>
      <c r="Z88" s="103">
        <f t="shared" si="38"/>
        <v>0</v>
      </c>
      <c r="AB88" s="103">
        <f t="shared" si="39"/>
        <v>0</v>
      </c>
      <c r="AH88" s="20"/>
    </row>
    <row r="89" spans="9:34" x14ac:dyDescent="0.25">
      <c r="I89" s="103">
        <f t="shared" si="34"/>
        <v>0</v>
      </c>
      <c r="N89" s="103">
        <f t="shared" si="35"/>
        <v>0</v>
      </c>
      <c r="Q89" s="103">
        <f t="shared" si="36"/>
        <v>0</v>
      </c>
      <c r="U89" s="103">
        <f t="shared" si="37"/>
        <v>0</v>
      </c>
      <c r="Z89" s="103">
        <f t="shared" si="38"/>
        <v>0</v>
      </c>
      <c r="AB89" s="103">
        <f t="shared" si="39"/>
        <v>0</v>
      </c>
      <c r="AH89" s="20"/>
    </row>
    <row r="90" spans="9:34" x14ac:dyDescent="0.25">
      <c r="I90" s="103">
        <f t="shared" si="34"/>
        <v>0</v>
      </c>
      <c r="N90" s="103">
        <f t="shared" si="35"/>
        <v>0</v>
      </c>
      <c r="Q90" s="103">
        <f t="shared" si="36"/>
        <v>0</v>
      </c>
      <c r="U90" s="103">
        <f t="shared" si="37"/>
        <v>0</v>
      </c>
      <c r="Z90" s="103">
        <f t="shared" si="38"/>
        <v>0</v>
      </c>
      <c r="AB90" s="103">
        <f t="shared" si="39"/>
        <v>0</v>
      </c>
      <c r="AH90" s="20"/>
    </row>
    <row r="91" spans="9:34" x14ac:dyDescent="0.25">
      <c r="I91" s="103">
        <f t="shared" si="34"/>
        <v>0</v>
      </c>
      <c r="N91" s="103">
        <f t="shared" si="35"/>
        <v>0</v>
      </c>
      <c r="Q91" s="103">
        <f t="shared" si="36"/>
        <v>0</v>
      </c>
      <c r="U91" s="103">
        <f t="shared" si="37"/>
        <v>0</v>
      </c>
      <c r="Z91" s="103">
        <f t="shared" si="38"/>
        <v>0</v>
      </c>
      <c r="AB91" s="103">
        <f t="shared" si="39"/>
        <v>0</v>
      </c>
      <c r="AH91" s="20"/>
    </row>
    <row r="92" spans="9:34" x14ac:dyDescent="0.25">
      <c r="I92" s="103">
        <f t="shared" si="34"/>
        <v>0</v>
      </c>
      <c r="N92" s="103">
        <f t="shared" si="35"/>
        <v>0</v>
      </c>
      <c r="Q92" s="103">
        <f t="shared" si="36"/>
        <v>0</v>
      </c>
      <c r="U92" s="103">
        <f t="shared" si="37"/>
        <v>0</v>
      </c>
      <c r="Z92" s="103">
        <f t="shared" si="38"/>
        <v>0</v>
      </c>
      <c r="AB92" s="103">
        <f t="shared" si="39"/>
        <v>0</v>
      </c>
      <c r="AH92" s="20"/>
    </row>
    <row r="93" spans="9:34" x14ac:dyDescent="0.25">
      <c r="I93" s="103">
        <f t="shared" si="34"/>
        <v>0</v>
      </c>
      <c r="N93" s="103">
        <f t="shared" si="35"/>
        <v>0</v>
      </c>
      <c r="Q93" s="103">
        <f t="shared" si="36"/>
        <v>0</v>
      </c>
      <c r="U93" s="103">
        <f t="shared" si="37"/>
        <v>0</v>
      </c>
      <c r="Z93" s="103">
        <f t="shared" si="38"/>
        <v>0</v>
      </c>
      <c r="AB93" s="103">
        <f t="shared" si="39"/>
        <v>0</v>
      </c>
    </row>
    <row r="94" spans="9:34" x14ac:dyDescent="0.25">
      <c r="N94" s="103">
        <f t="shared" si="35"/>
        <v>0</v>
      </c>
      <c r="Q94" s="103">
        <f t="shared" si="36"/>
        <v>0</v>
      </c>
      <c r="U94" s="103">
        <f t="shared" si="37"/>
        <v>0</v>
      </c>
      <c r="Z94" s="103">
        <f t="shared" si="38"/>
        <v>0</v>
      </c>
      <c r="AB94" s="103">
        <f t="shared" si="39"/>
        <v>0</v>
      </c>
    </row>
    <row r="95" spans="9:34" x14ac:dyDescent="0.25">
      <c r="N95" s="103">
        <f t="shared" si="35"/>
        <v>0</v>
      </c>
      <c r="Q95" s="103">
        <f t="shared" si="36"/>
        <v>0</v>
      </c>
      <c r="U95" s="103">
        <f t="shared" si="37"/>
        <v>0</v>
      </c>
      <c r="Z95" s="103">
        <f t="shared" si="38"/>
        <v>0</v>
      </c>
      <c r="AB95" s="103">
        <f t="shared" si="39"/>
        <v>0</v>
      </c>
    </row>
    <row r="96" spans="9:34" x14ac:dyDescent="0.25">
      <c r="N96" s="103">
        <f t="shared" si="35"/>
        <v>0</v>
      </c>
      <c r="Q96" s="103">
        <f t="shared" si="36"/>
        <v>0</v>
      </c>
      <c r="U96" s="103">
        <f t="shared" si="37"/>
        <v>0</v>
      </c>
      <c r="Z96" s="103">
        <f t="shared" si="38"/>
        <v>0</v>
      </c>
      <c r="AB96" s="103">
        <f t="shared" si="39"/>
        <v>0</v>
      </c>
    </row>
    <row r="97" spans="14:28" x14ac:dyDescent="0.25">
      <c r="N97" s="103">
        <f t="shared" si="35"/>
        <v>0</v>
      </c>
      <c r="Q97" s="103">
        <f t="shared" si="36"/>
        <v>0</v>
      </c>
      <c r="U97" s="103">
        <f t="shared" si="37"/>
        <v>0</v>
      </c>
      <c r="Z97" s="103">
        <f t="shared" si="38"/>
        <v>0</v>
      </c>
      <c r="AB97" s="103">
        <f t="shared" si="39"/>
        <v>0</v>
      </c>
    </row>
    <row r="98" spans="14:28" x14ac:dyDescent="0.25">
      <c r="N98" s="103">
        <f t="shared" si="35"/>
        <v>0</v>
      </c>
      <c r="Q98" s="103">
        <f t="shared" si="36"/>
        <v>0</v>
      </c>
      <c r="U98" s="103">
        <f t="shared" si="37"/>
        <v>0</v>
      </c>
      <c r="Z98" s="103">
        <f t="shared" si="38"/>
        <v>0</v>
      </c>
      <c r="AB98" s="103">
        <f t="shared" si="39"/>
        <v>0</v>
      </c>
    </row>
    <row r="99" spans="14:28" x14ac:dyDescent="0.25">
      <c r="Q99" s="103">
        <f t="shared" si="36"/>
        <v>0</v>
      </c>
      <c r="U99" s="103">
        <f t="shared" si="37"/>
        <v>0</v>
      </c>
      <c r="Z99" s="103">
        <f t="shared" si="38"/>
        <v>0</v>
      </c>
      <c r="AB99" s="103">
        <f t="shared" si="39"/>
        <v>0</v>
      </c>
    </row>
    <row r="100" spans="14:28" x14ac:dyDescent="0.25">
      <c r="U100" s="103">
        <f t="shared" si="37"/>
        <v>0</v>
      </c>
      <c r="Z100" s="103">
        <f t="shared" si="38"/>
        <v>0</v>
      </c>
      <c r="AB100" s="103">
        <f t="shared" si="39"/>
        <v>0</v>
      </c>
    </row>
    <row r="101" spans="14:28" x14ac:dyDescent="0.25">
      <c r="Z101" s="103">
        <f t="shared" si="38"/>
        <v>0</v>
      </c>
      <c r="AB101" s="103">
        <f t="shared" si="39"/>
        <v>0</v>
      </c>
    </row>
    <row r="102" spans="14:28" x14ac:dyDescent="0.25">
      <c r="AB102" s="103">
        <f t="shared" si="39"/>
        <v>0</v>
      </c>
    </row>
  </sheetData>
  <sortState ref="A33:AI41">
    <sortCondition ref="AH33:AH41"/>
  </sortState>
  <mergeCells count="3">
    <mergeCell ref="A1:AJ1"/>
    <mergeCell ref="A2:AI2"/>
    <mergeCell ref="E5:AC5"/>
  </mergeCells>
  <dataValidations count="1">
    <dataValidation type="list" allowBlank="1" showInputMessage="1" showErrorMessage="1" sqref="L4">
      <formula1>"PROGRESSIVE,FINAL"</formula1>
    </dataValidation>
  </dataValidations>
  <pageMargins left="0.25" right="0.25" top="0.75" bottom="0.75" header="0.3" footer="0.3"/>
  <pageSetup paperSize="9" scale="8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100"/>
  <sheetViews>
    <sheetView topLeftCell="A10" workbookViewId="0">
      <pane xSplit="1" topLeftCell="G1" activePane="topRight" state="frozen"/>
      <selection pane="topRight" activeCell="AC28" sqref="AC28"/>
    </sheetView>
  </sheetViews>
  <sheetFormatPr defaultColWidth="5.7109375" defaultRowHeight="15" x14ac:dyDescent="0.25"/>
  <cols>
    <col min="1" max="1" width="18.42578125" style="10" customWidth="1"/>
    <col min="2" max="2" width="5.7109375" style="10"/>
    <col min="3" max="3" width="19.7109375" style="10" customWidth="1"/>
    <col min="4" max="4" width="29" style="10" customWidth="1"/>
    <col min="5" max="5" width="5.140625" style="10" customWidth="1"/>
    <col min="6" max="11" width="5.7109375" style="2" customWidth="1"/>
    <col min="12" max="12" width="5.7109375" style="53" customWidth="1"/>
    <col min="13" max="28" width="5.7109375" style="2" customWidth="1"/>
    <col min="29" max="29" width="10" style="2" customWidth="1"/>
    <col min="30" max="30" width="9.28515625" style="49" customWidth="1"/>
    <col min="31" max="31" width="12.85546875" style="51" customWidth="1"/>
    <col min="32" max="32" width="10" style="2" customWidth="1"/>
    <col min="33" max="33" width="11.5703125" style="17" customWidth="1"/>
    <col min="34" max="34" width="9.7109375" style="17" customWidth="1"/>
    <col min="35" max="35" width="5.7109375" style="17"/>
    <col min="36" max="36" width="7.85546875" style="17" customWidth="1"/>
    <col min="37" max="37" width="8.5703125" style="15" customWidth="1"/>
    <col min="38" max="97" width="5.7109375" style="17"/>
    <col min="98" max="16384" width="5.7109375" style="10"/>
  </cols>
  <sheetData>
    <row r="1" spans="1:37" ht="15.75" x14ac:dyDescent="0.25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</row>
    <row r="2" spans="1:37" s="17" customFormat="1" x14ac:dyDescent="0.25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29"/>
    </row>
    <row r="3" spans="1:37" s="17" customFormat="1" x14ac:dyDescent="0.25">
      <c r="E3" s="63"/>
      <c r="F3" s="64"/>
      <c r="H3" s="38"/>
      <c r="I3" s="38"/>
      <c r="J3" s="38"/>
      <c r="K3" s="38"/>
      <c r="L3" s="79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52"/>
      <c r="AE3" s="51"/>
      <c r="AF3" s="38"/>
      <c r="AK3" s="29"/>
    </row>
    <row r="4" spans="1:37" s="17" customFormat="1" x14ac:dyDescent="0.25">
      <c r="E4" s="63"/>
      <c r="F4" s="64"/>
      <c r="G4" s="80"/>
      <c r="H4" s="38"/>
      <c r="I4" s="38"/>
      <c r="J4" s="38"/>
      <c r="K4" s="38"/>
      <c r="L4" s="79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52"/>
      <c r="AE4" s="51"/>
      <c r="AF4" s="38"/>
      <c r="AK4" s="29"/>
    </row>
    <row r="5" spans="1:37" s="17" customFormat="1" x14ac:dyDescent="0.25">
      <c r="B5" s="81"/>
      <c r="C5" s="82"/>
      <c r="D5" s="81" t="s">
        <v>2</v>
      </c>
      <c r="E5" s="63" t="str">
        <f>IF(TRIM('[1]Start List'!$F$4)&lt;&gt;"","C","")</f>
        <v>C</v>
      </c>
      <c r="F5" s="64"/>
      <c r="G5" s="80"/>
      <c r="H5" s="38"/>
      <c r="I5" s="38"/>
      <c r="J5" s="38"/>
      <c r="K5" s="38"/>
      <c r="L5" s="79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52"/>
      <c r="AE5" s="51"/>
      <c r="AF5" s="38"/>
      <c r="AK5" s="29"/>
    </row>
    <row r="6" spans="1:37" s="17" customFormat="1" x14ac:dyDescent="0.25">
      <c r="B6" s="81"/>
      <c r="E6" s="63"/>
      <c r="F6" s="64"/>
      <c r="G6" s="80"/>
      <c r="H6" s="38"/>
      <c r="I6" s="38"/>
      <c r="J6" s="38"/>
      <c r="K6" s="38"/>
      <c r="L6" s="79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52"/>
      <c r="AE6" s="51"/>
      <c r="AF6" s="38"/>
      <c r="AK6" s="29"/>
    </row>
    <row r="7" spans="1:37" s="32" customFormat="1" ht="30" x14ac:dyDescent="0.25">
      <c r="A7" s="67" t="s">
        <v>3</v>
      </c>
      <c r="B7" s="67" t="s">
        <v>4</v>
      </c>
      <c r="C7" s="67"/>
      <c r="D7" s="67" t="s">
        <v>5</v>
      </c>
      <c r="E7" s="67"/>
      <c r="F7" s="68">
        <v>1</v>
      </c>
      <c r="G7" s="68">
        <v>2</v>
      </c>
      <c r="H7" s="68">
        <v>3</v>
      </c>
      <c r="I7" s="68">
        <v>4</v>
      </c>
      <c r="J7" s="68">
        <v>5</v>
      </c>
      <c r="K7" s="68" t="s">
        <v>139</v>
      </c>
      <c r="L7" s="69">
        <v>6</v>
      </c>
      <c r="M7" s="68">
        <v>7</v>
      </c>
      <c r="N7" s="68">
        <v>8</v>
      </c>
      <c r="O7" s="68" t="s">
        <v>140</v>
      </c>
      <c r="P7" s="68">
        <v>9</v>
      </c>
      <c r="Q7" s="68">
        <v>10</v>
      </c>
      <c r="R7" s="68">
        <v>11</v>
      </c>
      <c r="S7" s="68" t="s">
        <v>132</v>
      </c>
      <c r="T7" s="68">
        <v>13</v>
      </c>
      <c r="U7" s="68">
        <v>14</v>
      </c>
      <c r="V7" s="68" t="s">
        <v>133</v>
      </c>
      <c r="W7" s="70" t="s">
        <v>134</v>
      </c>
      <c r="X7" s="70" t="s">
        <v>135</v>
      </c>
      <c r="Y7" s="70" t="s">
        <v>136</v>
      </c>
      <c r="Z7" s="68" t="s">
        <v>137</v>
      </c>
      <c r="AA7" s="70" t="s">
        <v>138</v>
      </c>
      <c r="AB7" s="70"/>
      <c r="AC7" s="68" t="s">
        <v>6</v>
      </c>
      <c r="AD7" s="71" t="s">
        <v>7</v>
      </c>
      <c r="AE7" s="70" t="s">
        <v>8</v>
      </c>
      <c r="AF7" s="78" t="s">
        <v>9</v>
      </c>
      <c r="AG7" s="67" t="s">
        <v>10</v>
      </c>
      <c r="AH7" s="77" t="s">
        <v>11</v>
      </c>
      <c r="AI7" s="67" t="s">
        <v>12</v>
      </c>
      <c r="AK7" s="31"/>
    </row>
    <row r="8" spans="1:37" s="17" customFormat="1" x14ac:dyDescent="0.25">
      <c r="A8" s="67" t="s">
        <v>13</v>
      </c>
      <c r="B8" s="12"/>
      <c r="C8" s="12"/>
      <c r="D8" s="12"/>
      <c r="E8" s="12"/>
      <c r="F8" s="72"/>
      <c r="G8" s="72"/>
      <c r="H8" s="72"/>
      <c r="I8" s="72"/>
      <c r="J8" s="72"/>
      <c r="K8" s="72"/>
      <c r="L8" s="84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85"/>
      <c r="AE8" s="74"/>
      <c r="AF8" s="72"/>
      <c r="AG8" s="12"/>
      <c r="AH8" s="12"/>
      <c r="AI8" s="12"/>
      <c r="AK8" s="29"/>
    </row>
    <row r="9" spans="1:37" s="17" customFormat="1" x14ac:dyDescent="0.25">
      <c r="A9" s="13" t="s">
        <v>14</v>
      </c>
      <c r="B9" s="13">
        <v>6537</v>
      </c>
      <c r="C9" s="13" t="s">
        <v>15</v>
      </c>
      <c r="D9" s="13" t="s">
        <v>16</v>
      </c>
      <c r="E9" s="22"/>
      <c r="F9" s="72"/>
      <c r="G9" s="72"/>
      <c r="H9" s="72"/>
      <c r="I9" s="72"/>
      <c r="J9" s="72"/>
      <c r="K9" s="72"/>
      <c r="L9" s="73">
        <f>H9*2</f>
        <v>0</v>
      </c>
      <c r="M9" s="72"/>
      <c r="N9" s="72"/>
      <c r="O9" s="72">
        <f t="shared" ref="O9:O14" si="0">N9*2</f>
        <v>0</v>
      </c>
      <c r="P9" s="72"/>
      <c r="Q9" s="72"/>
      <c r="R9" s="72"/>
      <c r="S9" s="72"/>
      <c r="T9" s="72"/>
      <c r="U9" s="72"/>
      <c r="V9" s="72"/>
      <c r="W9" s="72"/>
      <c r="X9" s="72"/>
      <c r="Y9" s="72">
        <f t="shared" ref="Y9:Y14" si="1">X9*2</f>
        <v>0</v>
      </c>
      <c r="Z9" s="72"/>
      <c r="AA9" s="72">
        <f t="shared" ref="AA9:AA14" si="2">Z9*2</f>
        <v>0</v>
      </c>
      <c r="AB9" s="72">
        <f t="shared" ref="AB9:AB14" si="3">Z9*2</f>
        <v>0</v>
      </c>
      <c r="AC9" s="74">
        <f>'Junior Entry Master'!AB9</f>
        <v>129</v>
      </c>
      <c r="AD9" s="74">
        <f>(AC9/220)*100</f>
        <v>58.636363636363633</v>
      </c>
      <c r="AE9" s="74">
        <f>(100-AD9)*1.5</f>
        <v>62.045454545454547</v>
      </c>
      <c r="AF9" s="72">
        <v>0</v>
      </c>
      <c r="AG9" s="12">
        <v>0</v>
      </c>
      <c r="AH9" s="75">
        <f>AE9+AF9+AG9</f>
        <v>62.045454545454547</v>
      </c>
      <c r="AI9" s="12">
        <v>1</v>
      </c>
      <c r="AK9" s="29"/>
    </row>
    <row r="10" spans="1:37" s="17" customFormat="1" x14ac:dyDescent="0.25">
      <c r="A10" s="60" t="s">
        <v>18</v>
      </c>
      <c r="B10" s="13">
        <v>7152</v>
      </c>
      <c r="C10" s="13" t="s">
        <v>19</v>
      </c>
      <c r="D10" s="13" t="s">
        <v>20</v>
      </c>
      <c r="E10" s="23"/>
      <c r="F10" s="72"/>
      <c r="G10" s="72"/>
      <c r="H10" s="72"/>
      <c r="I10" s="72"/>
      <c r="J10" s="72"/>
      <c r="K10" s="72"/>
      <c r="L10" s="73">
        <f>H10*2</f>
        <v>0</v>
      </c>
      <c r="M10" s="72"/>
      <c r="N10" s="72"/>
      <c r="O10" s="72">
        <f t="shared" si="0"/>
        <v>0</v>
      </c>
      <c r="P10" s="72"/>
      <c r="Q10" s="72"/>
      <c r="R10" s="72"/>
      <c r="S10" s="72"/>
      <c r="T10" s="72"/>
      <c r="U10" s="72"/>
      <c r="V10" s="72"/>
      <c r="W10" s="72"/>
      <c r="X10" s="72"/>
      <c r="Y10" s="72">
        <f t="shared" si="1"/>
        <v>0</v>
      </c>
      <c r="Z10" s="72"/>
      <c r="AA10" s="72">
        <f t="shared" si="2"/>
        <v>0</v>
      </c>
      <c r="AB10" s="72">
        <f t="shared" si="3"/>
        <v>0</v>
      </c>
      <c r="AC10" s="74">
        <f>'Junior Entry Master'!AB11</f>
        <v>133.5</v>
      </c>
      <c r="AD10" s="74">
        <f>(AC10/220)*100</f>
        <v>60.68181818181818</v>
      </c>
      <c r="AE10" s="74">
        <f>(100-AD10)*1.5</f>
        <v>58.977272727272734</v>
      </c>
      <c r="AF10" s="72">
        <v>5</v>
      </c>
      <c r="AG10" s="12">
        <v>0</v>
      </c>
      <c r="AH10" s="75">
        <f>AE10+AF10+AG10</f>
        <v>63.977272727272734</v>
      </c>
      <c r="AI10" s="12">
        <v>2</v>
      </c>
      <c r="AK10" s="29"/>
    </row>
    <row r="11" spans="1:37" s="17" customFormat="1" x14ac:dyDescent="0.25">
      <c r="A11" s="13" t="s">
        <v>21</v>
      </c>
      <c r="B11" s="13">
        <v>7219</v>
      </c>
      <c r="C11" s="13" t="s">
        <v>22</v>
      </c>
      <c r="D11" s="13" t="s">
        <v>23</v>
      </c>
      <c r="E11" s="22"/>
      <c r="F11" s="72"/>
      <c r="G11" s="72"/>
      <c r="H11" s="72"/>
      <c r="I11" s="72"/>
      <c r="J11" s="72"/>
      <c r="K11" s="72"/>
      <c r="L11" s="73">
        <f>H11*2</f>
        <v>0</v>
      </c>
      <c r="M11" s="72"/>
      <c r="N11" s="72"/>
      <c r="O11" s="72">
        <f t="shared" si="0"/>
        <v>0</v>
      </c>
      <c r="P11" s="72"/>
      <c r="Q11" s="72"/>
      <c r="R11" s="72"/>
      <c r="S11" s="72"/>
      <c r="T11" s="72"/>
      <c r="U11" s="72"/>
      <c r="V11" s="72"/>
      <c r="W11" s="72"/>
      <c r="X11" s="72"/>
      <c r="Y11" s="72">
        <f t="shared" si="1"/>
        <v>0</v>
      </c>
      <c r="Z11" s="72"/>
      <c r="AA11" s="72">
        <f t="shared" si="2"/>
        <v>0</v>
      </c>
      <c r="AB11" s="72">
        <f t="shared" si="3"/>
        <v>0</v>
      </c>
      <c r="AC11" s="74">
        <f>'Junior Entry Master'!AB10</f>
        <v>132.5</v>
      </c>
      <c r="AD11" s="74">
        <f>(AC11/220)*100</f>
        <v>60.227272727272727</v>
      </c>
      <c r="AE11" s="74">
        <f>(100-AD11)*1.5</f>
        <v>59.659090909090907</v>
      </c>
      <c r="AF11" s="72"/>
      <c r="AG11" s="12" t="s">
        <v>24</v>
      </c>
      <c r="AH11" s="74" t="s">
        <v>24</v>
      </c>
      <c r="AI11" s="12"/>
      <c r="AK11" s="29"/>
    </row>
    <row r="12" spans="1:37" s="17" customFormat="1" x14ac:dyDescent="0.25">
      <c r="A12" s="13" t="s">
        <v>25</v>
      </c>
      <c r="B12" s="13">
        <v>6349</v>
      </c>
      <c r="C12" s="13" t="s">
        <v>26</v>
      </c>
      <c r="D12" s="13" t="s">
        <v>27</v>
      </c>
      <c r="E12" s="21" t="s">
        <v>28</v>
      </c>
      <c r="F12" s="72">
        <v>10</v>
      </c>
      <c r="G12" s="72">
        <v>10</v>
      </c>
      <c r="H12" s="72">
        <v>10</v>
      </c>
      <c r="I12" s="72">
        <v>10</v>
      </c>
      <c r="J12" s="72">
        <v>10</v>
      </c>
      <c r="K12" s="72">
        <v>10</v>
      </c>
      <c r="L12" s="73">
        <f>K12*2</f>
        <v>20</v>
      </c>
      <c r="M12" s="72">
        <v>10</v>
      </c>
      <c r="N12" s="72">
        <v>10</v>
      </c>
      <c r="O12" s="72">
        <f t="shared" si="0"/>
        <v>20</v>
      </c>
      <c r="P12" s="72">
        <v>10</v>
      </c>
      <c r="Q12" s="72">
        <v>10</v>
      </c>
      <c r="R12" s="72">
        <v>10</v>
      </c>
      <c r="S12" s="72">
        <v>10</v>
      </c>
      <c r="T12" s="72">
        <v>10</v>
      </c>
      <c r="U12" s="72">
        <v>10</v>
      </c>
      <c r="V12" s="72">
        <v>10</v>
      </c>
      <c r="W12" s="72">
        <v>10</v>
      </c>
      <c r="X12" s="72">
        <v>10</v>
      </c>
      <c r="Y12" s="72">
        <f t="shared" si="1"/>
        <v>20</v>
      </c>
      <c r="Z12" s="72">
        <v>10</v>
      </c>
      <c r="AA12" s="72">
        <f t="shared" si="2"/>
        <v>20</v>
      </c>
      <c r="AB12" s="72">
        <f t="shared" si="3"/>
        <v>20</v>
      </c>
      <c r="AC12" s="74"/>
      <c r="AD12" s="74"/>
      <c r="AE12" s="74"/>
      <c r="AF12" s="72"/>
      <c r="AG12" s="12"/>
      <c r="AH12" s="75"/>
      <c r="AI12" s="12"/>
      <c r="AK12" s="29"/>
    </row>
    <row r="13" spans="1:37" s="17" customFormat="1" x14ac:dyDescent="0.25">
      <c r="A13" s="13" t="s">
        <v>29</v>
      </c>
      <c r="B13" s="13">
        <v>7183</v>
      </c>
      <c r="C13" s="13" t="s">
        <v>30</v>
      </c>
      <c r="D13" s="13" t="s">
        <v>31</v>
      </c>
      <c r="E13" s="23" t="s">
        <v>28</v>
      </c>
      <c r="F13" s="72"/>
      <c r="G13" s="72"/>
      <c r="H13" s="72"/>
      <c r="I13" s="72"/>
      <c r="J13" s="72"/>
      <c r="K13" s="72"/>
      <c r="L13" s="73">
        <f>H13*2</f>
        <v>0</v>
      </c>
      <c r="M13" s="72"/>
      <c r="N13" s="72"/>
      <c r="O13" s="72">
        <f t="shared" si="0"/>
        <v>0</v>
      </c>
      <c r="P13" s="72"/>
      <c r="Q13" s="72"/>
      <c r="R13" s="72"/>
      <c r="S13" s="72"/>
      <c r="T13" s="72"/>
      <c r="U13" s="72"/>
      <c r="V13" s="72"/>
      <c r="W13" s="72"/>
      <c r="X13" s="72"/>
      <c r="Y13" s="72">
        <f t="shared" si="1"/>
        <v>0</v>
      </c>
      <c r="Z13" s="72"/>
      <c r="AA13" s="72">
        <f t="shared" si="2"/>
        <v>0</v>
      </c>
      <c r="AB13" s="72">
        <f t="shared" si="3"/>
        <v>0</v>
      </c>
      <c r="AC13" s="74"/>
      <c r="AD13" s="74"/>
      <c r="AE13" s="74"/>
      <c r="AF13" s="72"/>
      <c r="AG13" s="12"/>
      <c r="AH13" s="75"/>
      <c r="AI13" s="12"/>
      <c r="AK13" s="29"/>
    </row>
    <row r="14" spans="1:37" s="17" customFormat="1" x14ac:dyDescent="0.25">
      <c r="A14" s="13" t="s">
        <v>32</v>
      </c>
      <c r="B14" s="13">
        <v>6600</v>
      </c>
      <c r="C14" s="13" t="s">
        <v>33</v>
      </c>
      <c r="D14" s="13" t="s">
        <v>34</v>
      </c>
      <c r="E14" s="22" t="s">
        <v>28</v>
      </c>
      <c r="F14" s="72"/>
      <c r="G14" s="72"/>
      <c r="H14" s="72"/>
      <c r="I14" s="72"/>
      <c r="J14" s="72"/>
      <c r="K14" s="72"/>
      <c r="L14" s="73">
        <f>H14*2</f>
        <v>0</v>
      </c>
      <c r="M14" s="72"/>
      <c r="N14" s="72"/>
      <c r="O14" s="72">
        <f t="shared" si="0"/>
        <v>0</v>
      </c>
      <c r="P14" s="72"/>
      <c r="Q14" s="72"/>
      <c r="R14" s="72"/>
      <c r="S14" s="72"/>
      <c r="T14" s="72"/>
      <c r="U14" s="72"/>
      <c r="V14" s="72"/>
      <c r="W14" s="72"/>
      <c r="X14" s="72"/>
      <c r="Y14" s="72">
        <f t="shared" si="1"/>
        <v>0</v>
      </c>
      <c r="Z14" s="72"/>
      <c r="AA14" s="72">
        <f t="shared" si="2"/>
        <v>0</v>
      </c>
      <c r="AB14" s="72">
        <f t="shared" si="3"/>
        <v>0</v>
      </c>
      <c r="AC14" s="74"/>
      <c r="AD14" s="74"/>
      <c r="AE14" s="74"/>
      <c r="AF14" s="72"/>
      <c r="AG14" s="12"/>
      <c r="AH14" s="75"/>
      <c r="AI14" s="12"/>
      <c r="AK14" s="29"/>
    </row>
    <row r="15" spans="1:37" s="17" customFormat="1" x14ac:dyDescent="0.25">
      <c r="A15" s="13"/>
      <c r="B15" s="13"/>
      <c r="C15" s="13"/>
      <c r="D15" s="13"/>
      <c r="E15" s="23"/>
      <c r="F15" s="72"/>
      <c r="G15" s="72"/>
      <c r="H15" s="72"/>
      <c r="I15" s="72"/>
      <c r="J15" s="72"/>
      <c r="K15" s="72"/>
      <c r="L15" s="73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4"/>
      <c r="AD15" s="74"/>
      <c r="AE15" s="74"/>
      <c r="AF15" s="72"/>
      <c r="AG15" s="12"/>
      <c r="AH15" s="75"/>
      <c r="AI15" s="12"/>
      <c r="AK15" s="29"/>
    </row>
    <row r="16" spans="1:37" s="17" customFormat="1" x14ac:dyDescent="0.25">
      <c r="A16" s="16"/>
      <c r="B16" s="16"/>
      <c r="C16" s="16"/>
      <c r="D16" s="16"/>
      <c r="E16" s="39"/>
      <c r="F16" s="38"/>
      <c r="G16" s="38"/>
      <c r="H16" s="38"/>
      <c r="I16" s="38"/>
      <c r="J16" s="38"/>
      <c r="K16" s="38"/>
      <c r="L16" s="57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51"/>
      <c r="AD16" s="51"/>
      <c r="AE16" s="51"/>
      <c r="AF16" s="38"/>
      <c r="AH16" s="29"/>
      <c r="AK16" s="29"/>
    </row>
    <row r="17" spans="1:37" s="17" customFormat="1" ht="30" x14ac:dyDescent="0.25">
      <c r="A17" s="67" t="s">
        <v>3</v>
      </c>
      <c r="B17" s="67" t="s">
        <v>4</v>
      </c>
      <c r="C17" s="67"/>
      <c r="D17" s="67" t="s">
        <v>5</v>
      </c>
      <c r="E17" s="67"/>
      <c r="F17" s="68">
        <v>1</v>
      </c>
      <c r="G17" s="68">
        <v>2</v>
      </c>
      <c r="H17" s="68">
        <v>3</v>
      </c>
      <c r="I17" s="68">
        <v>4</v>
      </c>
      <c r="J17" s="68">
        <v>5</v>
      </c>
      <c r="K17" s="68" t="s">
        <v>139</v>
      </c>
      <c r="L17" s="69">
        <v>6</v>
      </c>
      <c r="M17" s="68">
        <v>7</v>
      </c>
      <c r="N17" s="68">
        <v>8</v>
      </c>
      <c r="O17" s="68" t="s">
        <v>140</v>
      </c>
      <c r="P17" s="68">
        <v>9</v>
      </c>
      <c r="Q17" s="68">
        <v>10</v>
      </c>
      <c r="R17" s="68">
        <v>11</v>
      </c>
      <c r="S17" s="68" t="s">
        <v>132</v>
      </c>
      <c r="T17" s="68">
        <v>13</v>
      </c>
      <c r="U17" s="68">
        <v>14</v>
      </c>
      <c r="V17" s="68" t="s">
        <v>133</v>
      </c>
      <c r="W17" s="70" t="s">
        <v>134</v>
      </c>
      <c r="X17" s="70" t="s">
        <v>135</v>
      </c>
      <c r="Y17" s="70" t="s">
        <v>136</v>
      </c>
      <c r="Z17" s="68" t="s">
        <v>137</v>
      </c>
      <c r="AA17" s="70" t="s">
        <v>138</v>
      </c>
      <c r="AB17" s="70"/>
      <c r="AC17" s="68" t="s">
        <v>6</v>
      </c>
      <c r="AD17" s="71" t="s">
        <v>7</v>
      </c>
      <c r="AE17" s="70" t="s">
        <v>8</v>
      </c>
      <c r="AF17" s="78" t="s">
        <v>9</v>
      </c>
      <c r="AG17" s="67" t="s">
        <v>10</v>
      </c>
      <c r="AH17" s="77" t="s">
        <v>11</v>
      </c>
      <c r="AI17" s="67" t="s">
        <v>12</v>
      </c>
      <c r="AK17" s="29"/>
    </row>
    <row r="18" spans="1:37" s="17" customFormat="1" x14ac:dyDescent="0.25">
      <c r="A18" s="61" t="s">
        <v>35</v>
      </c>
      <c r="B18" s="13"/>
      <c r="C18" s="13"/>
      <c r="D18" s="13"/>
      <c r="E18" s="12"/>
      <c r="F18" s="72"/>
      <c r="G18" s="72"/>
      <c r="H18" s="72"/>
      <c r="I18" s="72"/>
      <c r="J18" s="72"/>
      <c r="K18" s="72"/>
      <c r="L18" s="73">
        <f t="shared" ref="L18:L49" si="4">H18*2</f>
        <v>0</v>
      </c>
      <c r="M18" s="72"/>
      <c r="N18" s="72"/>
      <c r="O18" s="72">
        <f t="shared" ref="O18:O22" si="5">N18*2</f>
        <v>0</v>
      </c>
      <c r="P18" s="72"/>
      <c r="Q18" s="72"/>
      <c r="R18" s="72"/>
      <c r="S18" s="72"/>
      <c r="T18" s="72"/>
      <c r="U18" s="72"/>
      <c r="V18" s="72"/>
      <c r="W18" s="72"/>
      <c r="X18" s="72"/>
      <c r="Y18" s="72">
        <f t="shared" ref="Y18:Y74" si="6">X18*2</f>
        <v>0</v>
      </c>
      <c r="Z18" s="72"/>
      <c r="AA18" s="72">
        <f t="shared" ref="AA18:AA74" si="7">Z18*2</f>
        <v>0</v>
      </c>
      <c r="AB18" s="72">
        <f t="shared" ref="AB18:AB27" si="8">Z18*2</f>
        <v>0</v>
      </c>
      <c r="AC18" s="74"/>
      <c r="AD18" s="74"/>
      <c r="AE18" s="74"/>
      <c r="AF18" s="72"/>
      <c r="AG18" s="12"/>
      <c r="AH18" s="75"/>
      <c r="AI18" s="12"/>
      <c r="AK18" s="29"/>
    </row>
    <row r="19" spans="1:37" s="17" customFormat="1" x14ac:dyDescent="0.25">
      <c r="A19" s="13" t="s">
        <v>36</v>
      </c>
      <c r="B19" s="13">
        <v>6714</v>
      </c>
      <c r="C19" s="13" t="s">
        <v>37</v>
      </c>
      <c r="D19" s="76" t="s">
        <v>38</v>
      </c>
      <c r="E19" s="24"/>
      <c r="F19" s="72"/>
      <c r="G19" s="72"/>
      <c r="H19" s="72"/>
      <c r="I19" s="72"/>
      <c r="J19" s="72"/>
      <c r="K19" s="72"/>
      <c r="L19" s="73">
        <f t="shared" si="4"/>
        <v>0</v>
      </c>
      <c r="M19" s="72"/>
      <c r="N19" s="72"/>
      <c r="O19" s="72">
        <f>N19*2</f>
        <v>0</v>
      </c>
      <c r="P19" s="72"/>
      <c r="Q19" s="72"/>
      <c r="R19" s="72"/>
      <c r="S19" s="72"/>
      <c r="T19" s="72"/>
      <c r="U19" s="72"/>
      <c r="V19" s="72"/>
      <c r="W19" s="72"/>
      <c r="X19" s="72"/>
      <c r="Y19" s="72">
        <f>X19*2</f>
        <v>0</v>
      </c>
      <c r="Z19" s="72"/>
      <c r="AA19" s="72">
        <f>Z19*2</f>
        <v>0</v>
      </c>
      <c r="AB19" s="72">
        <f>Z19*2</f>
        <v>0</v>
      </c>
      <c r="AC19" s="74" t="e">
        <f>'Junior Entry Master'!#REF!</f>
        <v>#REF!</v>
      </c>
      <c r="AD19" s="74" t="e">
        <f>(AC19/220)*100</f>
        <v>#REF!</v>
      </c>
      <c r="AE19" s="74" t="e">
        <f>(100-AD19)*1.5</f>
        <v>#REF!</v>
      </c>
      <c r="AF19" s="72">
        <v>0</v>
      </c>
      <c r="AG19" s="12">
        <v>0</v>
      </c>
      <c r="AH19" s="75" t="e">
        <f>AE19+AF19+AG19</f>
        <v>#REF!</v>
      </c>
      <c r="AI19" s="12">
        <v>1</v>
      </c>
      <c r="AK19" s="29"/>
    </row>
    <row r="20" spans="1:37" s="17" customFormat="1" x14ac:dyDescent="0.25">
      <c r="A20" s="13" t="s">
        <v>39</v>
      </c>
      <c r="B20" s="13">
        <v>6506</v>
      </c>
      <c r="C20" s="13" t="s">
        <v>40</v>
      </c>
      <c r="D20" s="13" t="s">
        <v>41</v>
      </c>
      <c r="E20" s="24"/>
      <c r="F20" s="72"/>
      <c r="G20" s="72"/>
      <c r="H20" s="72"/>
      <c r="I20" s="72"/>
      <c r="J20" s="72"/>
      <c r="K20" s="72"/>
      <c r="L20" s="73">
        <f t="shared" si="4"/>
        <v>0</v>
      </c>
      <c r="M20" s="72"/>
      <c r="N20" s="72"/>
      <c r="O20" s="72">
        <f>N20*2</f>
        <v>0</v>
      </c>
      <c r="P20" s="72"/>
      <c r="Q20" s="72"/>
      <c r="R20" s="72"/>
      <c r="S20" s="72"/>
      <c r="T20" s="72"/>
      <c r="U20" s="72"/>
      <c r="V20" s="72"/>
      <c r="W20" s="72"/>
      <c r="X20" s="72"/>
      <c r="Y20" s="72">
        <f>X20*2</f>
        <v>0</v>
      </c>
      <c r="Z20" s="72"/>
      <c r="AA20" s="72">
        <f>Z20*2</f>
        <v>0</v>
      </c>
      <c r="AB20" s="72">
        <f>Z20*2</f>
        <v>0</v>
      </c>
      <c r="AC20" s="74" t="e">
        <f>'Junior Entry Master'!#REF!</f>
        <v>#REF!</v>
      </c>
      <c r="AD20" s="74" t="e">
        <f>(AC20/220)*100</f>
        <v>#REF!</v>
      </c>
      <c r="AE20" s="74" t="e">
        <f>(100-AD20)*1.5</f>
        <v>#REF!</v>
      </c>
      <c r="AF20" s="72">
        <v>17</v>
      </c>
      <c r="AG20" s="12">
        <v>0</v>
      </c>
      <c r="AH20" s="75" t="e">
        <f>AE20+AF20+AG20</f>
        <v>#REF!</v>
      </c>
      <c r="AI20" s="12">
        <v>2</v>
      </c>
      <c r="AK20" s="29"/>
    </row>
    <row r="21" spans="1:37" s="17" customFormat="1" x14ac:dyDescent="0.25">
      <c r="A21" s="13" t="s">
        <v>25</v>
      </c>
      <c r="B21" s="13">
        <v>6644</v>
      </c>
      <c r="C21" s="13" t="s">
        <v>42</v>
      </c>
      <c r="D21" s="13" t="s">
        <v>27</v>
      </c>
      <c r="E21" s="24" t="s">
        <v>28</v>
      </c>
      <c r="F21" s="72"/>
      <c r="G21" s="72"/>
      <c r="H21" s="72"/>
      <c r="I21" s="72"/>
      <c r="J21" s="72"/>
      <c r="K21" s="72"/>
      <c r="L21" s="73">
        <f t="shared" si="4"/>
        <v>0</v>
      </c>
      <c r="M21" s="72"/>
      <c r="N21" s="72"/>
      <c r="O21" s="72">
        <f>N21*2</f>
        <v>0</v>
      </c>
      <c r="P21" s="72"/>
      <c r="Q21" s="72"/>
      <c r="R21" s="72"/>
      <c r="S21" s="72"/>
      <c r="T21" s="72"/>
      <c r="U21" s="72"/>
      <c r="V21" s="72"/>
      <c r="W21" s="72"/>
      <c r="X21" s="72"/>
      <c r="Y21" s="72">
        <f>X21*2</f>
        <v>0</v>
      </c>
      <c r="Z21" s="72"/>
      <c r="AA21" s="72">
        <f>Z21*2</f>
        <v>0</v>
      </c>
      <c r="AB21" s="72">
        <f>Z21*2</f>
        <v>0</v>
      </c>
      <c r="AC21" s="74"/>
      <c r="AD21" s="74"/>
      <c r="AE21" s="74"/>
      <c r="AF21" s="72"/>
      <c r="AG21" s="12"/>
      <c r="AH21" s="75"/>
      <c r="AI21" s="12"/>
      <c r="AK21" s="29"/>
    </row>
    <row r="22" spans="1:37" s="16" customFormat="1" x14ac:dyDescent="0.25">
      <c r="A22" s="40"/>
      <c r="B22" s="40"/>
      <c r="C22" s="40"/>
      <c r="D22" s="40"/>
      <c r="E22" s="40"/>
      <c r="F22" s="11"/>
      <c r="G22" s="11"/>
      <c r="H22" s="11"/>
      <c r="I22" s="11"/>
      <c r="J22" s="11"/>
      <c r="K22" s="11"/>
      <c r="L22" s="65">
        <f t="shared" si="4"/>
        <v>0</v>
      </c>
      <c r="M22" s="11"/>
      <c r="N22" s="11"/>
      <c r="O22" s="11">
        <f t="shared" si="5"/>
        <v>0</v>
      </c>
      <c r="P22" s="11"/>
      <c r="Q22" s="11"/>
      <c r="R22" s="11"/>
      <c r="S22" s="11"/>
      <c r="T22" s="11"/>
      <c r="U22" s="11"/>
      <c r="V22" s="11"/>
      <c r="W22" s="11"/>
      <c r="X22" s="11"/>
      <c r="Y22" s="11">
        <f t="shared" si="6"/>
        <v>0</v>
      </c>
      <c r="Z22" s="11"/>
      <c r="AA22" s="11">
        <f t="shared" si="7"/>
        <v>0</v>
      </c>
      <c r="AB22" s="11">
        <f t="shared" si="8"/>
        <v>0</v>
      </c>
      <c r="AC22" s="66"/>
      <c r="AD22" s="66"/>
      <c r="AE22" s="66"/>
      <c r="AF22" s="11"/>
      <c r="AH22" s="20"/>
      <c r="AK22" s="20"/>
    </row>
    <row r="23" spans="1:37" s="16" customFormat="1" x14ac:dyDescent="0.25">
      <c r="A23" s="61" t="s">
        <v>35</v>
      </c>
      <c r="B23" s="60"/>
      <c r="C23" s="60"/>
      <c r="D23" s="142"/>
      <c r="E23" s="83"/>
      <c r="F23" s="139"/>
      <c r="G23" s="139"/>
      <c r="H23" s="139"/>
      <c r="I23" s="140">
        <f t="shared" ref="I23:I26" si="9">H23*2</f>
        <v>0</v>
      </c>
      <c r="J23" s="139"/>
      <c r="K23" s="139"/>
      <c r="L23" s="139"/>
      <c r="M23" s="139"/>
      <c r="N23" s="139">
        <f t="shared" ref="N23:N26" si="10">M23*2</f>
        <v>0</v>
      </c>
      <c r="O23" s="139"/>
      <c r="P23" s="139"/>
      <c r="Q23" s="139">
        <f t="shared" ref="Q23:Q26" si="11">P23*2</f>
        <v>0</v>
      </c>
      <c r="R23" s="139"/>
      <c r="S23" s="139"/>
      <c r="T23" s="139"/>
      <c r="U23" s="139">
        <f t="shared" ref="U23:U26" si="12">T23*2</f>
        <v>0</v>
      </c>
      <c r="V23" s="139"/>
      <c r="W23" s="139"/>
      <c r="X23" s="139"/>
      <c r="Y23" s="139"/>
      <c r="Z23" s="139">
        <f t="shared" ref="Z23:Z26" si="13">Y23*2</f>
        <v>0</v>
      </c>
      <c r="AA23" s="139"/>
      <c r="AB23" s="139">
        <f t="shared" ref="AB23:AB26" si="14">AA23*2</f>
        <v>0</v>
      </c>
      <c r="AC23" s="141">
        <f t="shared" ref="AC23:AC25" si="15">F23+G23+I23+J23+K23+L23+N23+O23+Q23+R23+S23+U23+V23+W23+X23+Z23+AB23</f>
        <v>0</v>
      </c>
      <c r="AD23" s="141">
        <f t="shared" ref="AD23:AD25" si="16">(AC23/230)*100</f>
        <v>0</v>
      </c>
      <c r="AE23" s="124">
        <f t="shared" ref="AE23:AE25" si="17">(100-AD23)*1.5</f>
        <v>150</v>
      </c>
      <c r="AF23" s="11"/>
      <c r="AH23" s="20"/>
      <c r="AK23" s="20"/>
    </row>
    <row r="24" spans="1:37" s="16" customFormat="1" x14ac:dyDescent="0.25">
      <c r="A24" s="60" t="s">
        <v>39</v>
      </c>
      <c r="B24" s="60">
        <v>6506</v>
      </c>
      <c r="C24" s="60" t="s">
        <v>40</v>
      </c>
      <c r="D24" s="142" t="s">
        <v>41</v>
      </c>
      <c r="E24" s="83"/>
      <c r="F24" s="139">
        <v>7</v>
      </c>
      <c r="G24" s="139">
        <v>6.5</v>
      </c>
      <c r="H24" s="139">
        <v>5.5</v>
      </c>
      <c r="I24" s="140">
        <f t="shared" si="9"/>
        <v>11</v>
      </c>
      <c r="J24" s="139">
        <v>7</v>
      </c>
      <c r="K24" s="139">
        <v>5.5</v>
      </c>
      <c r="L24" s="139">
        <v>6</v>
      </c>
      <c r="M24" s="139">
        <v>5.5</v>
      </c>
      <c r="N24" s="139">
        <f t="shared" si="10"/>
        <v>11</v>
      </c>
      <c r="O24" s="139">
        <v>7</v>
      </c>
      <c r="P24" s="139">
        <v>6</v>
      </c>
      <c r="Q24" s="139">
        <f t="shared" si="11"/>
        <v>12</v>
      </c>
      <c r="R24" s="139">
        <v>5.5</v>
      </c>
      <c r="S24" s="139">
        <v>6</v>
      </c>
      <c r="T24" s="139">
        <v>5</v>
      </c>
      <c r="U24" s="139">
        <f t="shared" si="12"/>
        <v>10</v>
      </c>
      <c r="V24" s="139">
        <v>7</v>
      </c>
      <c r="W24" s="139">
        <v>7</v>
      </c>
      <c r="X24" s="139">
        <v>6</v>
      </c>
      <c r="Y24" s="139">
        <v>5.5</v>
      </c>
      <c r="Z24" s="139">
        <f t="shared" si="13"/>
        <v>11</v>
      </c>
      <c r="AA24" s="139">
        <v>6</v>
      </c>
      <c r="AB24" s="139">
        <f t="shared" si="14"/>
        <v>12</v>
      </c>
      <c r="AC24" s="141">
        <f t="shared" si="15"/>
        <v>137.5</v>
      </c>
      <c r="AD24" s="141">
        <f t="shared" si="16"/>
        <v>59.782608695652172</v>
      </c>
      <c r="AE24" s="124">
        <f t="shared" si="17"/>
        <v>60.326086956521742</v>
      </c>
      <c r="AF24" s="11"/>
      <c r="AH24" s="20"/>
      <c r="AK24" s="20"/>
    </row>
    <row r="25" spans="1:37" s="16" customFormat="1" x14ac:dyDescent="0.25">
      <c r="A25" s="143" t="s">
        <v>36</v>
      </c>
      <c r="B25" s="60">
        <v>6714</v>
      </c>
      <c r="C25" s="60" t="s">
        <v>37</v>
      </c>
      <c r="D25" s="62" t="s">
        <v>38</v>
      </c>
      <c r="E25" s="83"/>
      <c r="F25" s="139">
        <v>7.5</v>
      </c>
      <c r="G25" s="139">
        <v>7</v>
      </c>
      <c r="H25" s="139">
        <v>7</v>
      </c>
      <c r="I25" s="140">
        <f t="shared" si="9"/>
        <v>14</v>
      </c>
      <c r="J25" s="139">
        <v>7.5</v>
      </c>
      <c r="K25" s="139">
        <v>6.5</v>
      </c>
      <c r="L25" s="139">
        <v>6</v>
      </c>
      <c r="M25" s="139">
        <v>6.5</v>
      </c>
      <c r="N25" s="139">
        <f t="shared" si="10"/>
        <v>13</v>
      </c>
      <c r="O25" s="139">
        <v>8</v>
      </c>
      <c r="P25" s="139">
        <v>6</v>
      </c>
      <c r="Q25" s="139">
        <f t="shared" si="11"/>
        <v>12</v>
      </c>
      <c r="R25" s="139">
        <v>6</v>
      </c>
      <c r="S25" s="139">
        <v>6</v>
      </c>
      <c r="T25" s="139">
        <v>6.5</v>
      </c>
      <c r="U25" s="139">
        <f t="shared" si="12"/>
        <v>13</v>
      </c>
      <c r="V25" s="139">
        <v>7</v>
      </c>
      <c r="W25" s="139">
        <v>7.5</v>
      </c>
      <c r="X25" s="139">
        <v>7</v>
      </c>
      <c r="Y25" s="139">
        <v>6</v>
      </c>
      <c r="Z25" s="139">
        <f t="shared" si="13"/>
        <v>12</v>
      </c>
      <c r="AA25" s="139">
        <v>8</v>
      </c>
      <c r="AB25" s="139">
        <f t="shared" si="14"/>
        <v>16</v>
      </c>
      <c r="AC25" s="141">
        <f t="shared" si="15"/>
        <v>156</v>
      </c>
      <c r="AD25" s="141">
        <f t="shared" si="16"/>
        <v>67.826086956521735</v>
      </c>
      <c r="AE25" s="124">
        <f t="shared" si="17"/>
        <v>48.260869565217398</v>
      </c>
      <c r="AF25" s="11"/>
      <c r="AH25" s="20"/>
      <c r="AK25" s="20"/>
    </row>
    <row r="26" spans="1:37" s="16" customFormat="1" x14ac:dyDescent="0.25">
      <c r="A26" s="60" t="s">
        <v>25</v>
      </c>
      <c r="B26" s="60">
        <v>6644</v>
      </c>
      <c r="C26" s="60" t="s">
        <v>42</v>
      </c>
      <c r="D26" s="142" t="s">
        <v>27</v>
      </c>
      <c r="E26" s="83" t="s">
        <v>28</v>
      </c>
      <c r="F26" s="139"/>
      <c r="G26" s="139"/>
      <c r="H26" s="139"/>
      <c r="I26" s="140">
        <f t="shared" si="9"/>
        <v>0</v>
      </c>
      <c r="J26" s="139"/>
      <c r="K26" s="139"/>
      <c r="L26" s="139"/>
      <c r="M26" s="139"/>
      <c r="N26" s="139">
        <f t="shared" si="10"/>
        <v>0</v>
      </c>
      <c r="O26" s="139"/>
      <c r="P26" s="139"/>
      <c r="Q26" s="139">
        <f t="shared" si="11"/>
        <v>0</v>
      </c>
      <c r="R26" s="139"/>
      <c r="S26" s="139"/>
      <c r="T26" s="139"/>
      <c r="U26" s="139">
        <f t="shared" si="12"/>
        <v>0</v>
      </c>
      <c r="V26" s="139"/>
      <c r="W26" s="139"/>
      <c r="X26" s="139"/>
      <c r="Y26" s="139"/>
      <c r="Z26" s="139">
        <f t="shared" si="13"/>
        <v>0</v>
      </c>
      <c r="AA26" s="139"/>
      <c r="AB26" s="139">
        <f t="shared" si="14"/>
        <v>0</v>
      </c>
      <c r="AC26" s="141"/>
      <c r="AD26" s="141"/>
      <c r="AE26" s="124"/>
      <c r="AF26" s="11"/>
      <c r="AH26" s="20"/>
      <c r="AK26" s="20"/>
    </row>
    <row r="27" spans="1:37" s="16" customFormat="1" x14ac:dyDescent="0.25">
      <c r="A27" s="40"/>
      <c r="B27" s="40"/>
      <c r="C27" s="40"/>
      <c r="D27" s="40"/>
      <c r="E27" s="40"/>
      <c r="F27" s="11"/>
      <c r="G27" s="11"/>
      <c r="H27" s="11"/>
      <c r="I27" s="11"/>
      <c r="J27" s="11"/>
      <c r="K27" s="11"/>
      <c r="L27" s="65">
        <f t="shared" si="4"/>
        <v>0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>
        <f t="shared" si="6"/>
        <v>0</v>
      </c>
      <c r="Z27" s="11"/>
      <c r="AA27" s="11">
        <f t="shared" si="7"/>
        <v>0</v>
      </c>
      <c r="AB27" s="11">
        <f t="shared" si="8"/>
        <v>0</v>
      </c>
      <c r="AC27" s="66"/>
      <c r="AD27" s="66"/>
      <c r="AE27" s="66"/>
      <c r="AF27" s="11"/>
      <c r="AH27" s="20"/>
      <c r="AK27" s="20"/>
    </row>
    <row r="28" spans="1:37" s="16" customFormat="1" x14ac:dyDescent="0.25">
      <c r="A28" s="40"/>
      <c r="B28" s="40"/>
      <c r="C28" s="40"/>
      <c r="D28" s="40"/>
      <c r="E28" s="40"/>
      <c r="F28" s="11"/>
      <c r="G28" s="11"/>
      <c r="H28" s="11"/>
      <c r="I28" s="11"/>
      <c r="J28" s="11"/>
      <c r="K28" s="11"/>
      <c r="L28" s="65">
        <f t="shared" si="4"/>
        <v>0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>
        <f t="shared" si="6"/>
        <v>0</v>
      </c>
      <c r="Z28" s="11"/>
      <c r="AA28" s="11">
        <f t="shared" si="7"/>
        <v>0</v>
      </c>
      <c r="AB28" s="11"/>
      <c r="AC28" s="167"/>
      <c r="AD28" s="66"/>
      <c r="AE28" s="66"/>
      <c r="AF28" s="11"/>
      <c r="AH28" s="20"/>
      <c r="AK28" s="20"/>
    </row>
    <row r="29" spans="1:37" s="16" customFormat="1" x14ac:dyDescent="0.25">
      <c r="A29" s="40"/>
      <c r="B29" s="40"/>
      <c r="C29" s="40"/>
      <c r="D29" s="40"/>
      <c r="E29" s="40"/>
      <c r="F29" s="11"/>
      <c r="G29" s="11"/>
      <c r="H29" s="11"/>
      <c r="I29" s="11"/>
      <c r="J29" s="11"/>
      <c r="K29" s="11"/>
      <c r="L29" s="65">
        <f t="shared" si="4"/>
        <v>0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>
        <f t="shared" si="6"/>
        <v>0</v>
      </c>
      <c r="Z29" s="11"/>
      <c r="AA29" s="11">
        <f t="shared" si="7"/>
        <v>0</v>
      </c>
      <c r="AB29" s="11"/>
      <c r="AC29" s="66"/>
      <c r="AD29" s="66"/>
      <c r="AE29" s="66"/>
      <c r="AF29" s="11"/>
      <c r="AH29" s="20"/>
      <c r="AK29" s="20"/>
    </row>
    <row r="30" spans="1:37" s="16" customFormat="1" x14ac:dyDescent="0.25">
      <c r="F30" s="11"/>
      <c r="G30" s="11"/>
      <c r="H30" s="11"/>
      <c r="I30" s="11"/>
      <c r="J30" s="11"/>
      <c r="K30" s="11"/>
      <c r="L30" s="65">
        <f t="shared" si="4"/>
        <v>0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>
        <f t="shared" si="6"/>
        <v>0</v>
      </c>
      <c r="Z30" s="11"/>
      <c r="AA30" s="11">
        <f t="shared" si="7"/>
        <v>0</v>
      </c>
      <c r="AB30" s="11"/>
      <c r="AC30" s="66"/>
      <c r="AD30" s="66"/>
      <c r="AE30" s="66"/>
      <c r="AF30" s="11"/>
      <c r="AH30" s="20"/>
      <c r="AK30" s="20"/>
    </row>
    <row r="31" spans="1:37" s="16" customFormat="1" x14ac:dyDescent="0.25">
      <c r="F31" s="11"/>
      <c r="G31" s="11"/>
      <c r="H31" s="11"/>
      <c r="I31" s="11"/>
      <c r="J31" s="11"/>
      <c r="K31" s="11"/>
      <c r="L31" s="65">
        <f t="shared" si="4"/>
        <v>0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>
        <f t="shared" si="6"/>
        <v>0</v>
      </c>
      <c r="Z31" s="11"/>
      <c r="AA31" s="11">
        <f t="shared" si="7"/>
        <v>0</v>
      </c>
      <c r="AB31" s="11"/>
      <c r="AC31" s="66"/>
      <c r="AD31" s="66"/>
      <c r="AE31" s="66"/>
      <c r="AF31" s="11"/>
      <c r="AH31" s="20"/>
      <c r="AK31" s="20"/>
    </row>
    <row r="32" spans="1:37" s="16" customFormat="1" x14ac:dyDescent="0.25">
      <c r="A32" s="45"/>
      <c r="B32" s="45"/>
      <c r="C32" s="45"/>
      <c r="D32" s="45"/>
      <c r="E32" s="45"/>
      <c r="F32" s="11"/>
      <c r="G32" s="11"/>
      <c r="H32" s="11"/>
      <c r="I32" s="11"/>
      <c r="J32" s="11"/>
      <c r="K32" s="11"/>
      <c r="L32" s="65">
        <f t="shared" si="4"/>
        <v>0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>
        <f t="shared" si="6"/>
        <v>0</v>
      </c>
      <c r="Z32" s="11"/>
      <c r="AA32" s="11">
        <f t="shared" si="7"/>
        <v>0</v>
      </c>
      <c r="AB32" s="11"/>
      <c r="AC32" s="66"/>
      <c r="AD32" s="66"/>
      <c r="AE32" s="66"/>
      <c r="AF32" s="11"/>
      <c r="AH32" s="20"/>
      <c r="AK32" s="20"/>
    </row>
    <row r="33" spans="1:37" s="16" customFormat="1" x14ac:dyDescent="0.25">
      <c r="A33" s="45"/>
      <c r="B33" s="45"/>
      <c r="C33" s="45"/>
      <c r="D33" s="45"/>
      <c r="E33" s="45"/>
      <c r="F33" s="11"/>
      <c r="G33" s="11"/>
      <c r="H33" s="11"/>
      <c r="I33" s="11"/>
      <c r="J33" s="11"/>
      <c r="K33" s="11"/>
      <c r="L33" s="65">
        <f t="shared" si="4"/>
        <v>0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>
        <f t="shared" si="6"/>
        <v>0</v>
      </c>
      <c r="Z33" s="11"/>
      <c r="AA33" s="11">
        <f t="shared" si="7"/>
        <v>0</v>
      </c>
      <c r="AB33" s="11"/>
      <c r="AC33" s="66"/>
      <c r="AD33" s="66"/>
      <c r="AE33" s="66"/>
      <c r="AF33" s="11"/>
      <c r="AH33" s="20"/>
      <c r="AK33" s="20"/>
    </row>
    <row r="34" spans="1:37" s="16" customFormat="1" x14ac:dyDescent="0.25">
      <c r="A34" s="45"/>
      <c r="B34" s="45"/>
      <c r="C34" s="45"/>
      <c r="D34" s="45"/>
      <c r="E34" s="45"/>
      <c r="F34" s="11"/>
      <c r="G34" s="11"/>
      <c r="H34" s="11"/>
      <c r="I34" s="11"/>
      <c r="J34" s="11"/>
      <c r="K34" s="11"/>
      <c r="L34" s="65">
        <f t="shared" si="4"/>
        <v>0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>
        <f t="shared" si="6"/>
        <v>0</v>
      </c>
      <c r="Z34" s="11"/>
      <c r="AA34" s="11">
        <f t="shared" si="7"/>
        <v>0</v>
      </c>
      <c r="AB34" s="11"/>
      <c r="AC34" s="66"/>
      <c r="AD34" s="66"/>
      <c r="AE34" s="66"/>
      <c r="AF34" s="11"/>
      <c r="AH34" s="20"/>
      <c r="AK34" s="20"/>
    </row>
    <row r="35" spans="1:37" s="16" customFormat="1" x14ac:dyDescent="0.25">
      <c r="A35" s="45"/>
      <c r="B35" s="45"/>
      <c r="C35" s="45"/>
      <c r="D35" s="45"/>
      <c r="E35" s="45"/>
      <c r="F35" s="11"/>
      <c r="G35" s="11"/>
      <c r="H35" s="11"/>
      <c r="I35" s="11"/>
      <c r="J35" s="11"/>
      <c r="K35" s="11"/>
      <c r="L35" s="65">
        <f t="shared" si="4"/>
        <v>0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>
        <f t="shared" si="6"/>
        <v>0</v>
      </c>
      <c r="Z35" s="11"/>
      <c r="AA35" s="11">
        <f t="shared" si="7"/>
        <v>0</v>
      </c>
      <c r="AB35" s="11"/>
      <c r="AC35" s="66"/>
      <c r="AD35" s="66"/>
      <c r="AE35" s="66"/>
      <c r="AF35" s="11"/>
      <c r="AH35" s="20"/>
      <c r="AK35" s="20"/>
    </row>
    <row r="36" spans="1:37" s="16" customFormat="1" x14ac:dyDescent="0.25">
      <c r="A36" s="45"/>
      <c r="B36" s="45"/>
      <c r="C36" s="45"/>
      <c r="D36" s="45"/>
      <c r="E36" s="45"/>
      <c r="F36" s="11"/>
      <c r="G36" s="11"/>
      <c r="H36" s="11"/>
      <c r="I36" s="11"/>
      <c r="J36" s="11"/>
      <c r="K36" s="11"/>
      <c r="L36" s="65">
        <f t="shared" si="4"/>
        <v>0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>
        <f t="shared" si="6"/>
        <v>0</v>
      </c>
      <c r="Z36" s="11"/>
      <c r="AA36" s="11">
        <f t="shared" si="7"/>
        <v>0</v>
      </c>
      <c r="AB36" s="11"/>
      <c r="AC36" s="66"/>
      <c r="AD36" s="66"/>
      <c r="AE36" s="66"/>
      <c r="AF36" s="11"/>
      <c r="AH36" s="20"/>
      <c r="AK36" s="20"/>
    </row>
    <row r="37" spans="1:37" s="16" customFormat="1" x14ac:dyDescent="0.25">
      <c r="A37" s="45"/>
      <c r="B37" s="45"/>
      <c r="C37" s="45"/>
      <c r="D37" s="45"/>
      <c r="E37" s="45"/>
      <c r="F37" s="11"/>
      <c r="G37" s="11"/>
      <c r="H37" s="11"/>
      <c r="I37" s="11"/>
      <c r="J37" s="11"/>
      <c r="K37" s="11"/>
      <c r="L37" s="65">
        <f t="shared" si="4"/>
        <v>0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>
        <f t="shared" si="6"/>
        <v>0</v>
      </c>
      <c r="Z37" s="11"/>
      <c r="AA37" s="11">
        <f t="shared" si="7"/>
        <v>0</v>
      </c>
      <c r="AB37" s="11"/>
      <c r="AC37" s="66"/>
      <c r="AD37" s="66"/>
      <c r="AE37" s="66"/>
      <c r="AF37" s="11"/>
      <c r="AH37" s="20"/>
      <c r="AK37" s="20"/>
    </row>
    <row r="38" spans="1:37" s="16" customFormat="1" x14ac:dyDescent="0.25">
      <c r="A38" s="45"/>
      <c r="B38" s="45"/>
      <c r="C38" s="45"/>
      <c r="D38" s="45"/>
      <c r="E38" s="45"/>
      <c r="F38" s="11"/>
      <c r="G38" s="11"/>
      <c r="H38" s="11"/>
      <c r="I38" s="11"/>
      <c r="J38" s="11"/>
      <c r="K38" s="11"/>
      <c r="L38" s="65">
        <f t="shared" si="4"/>
        <v>0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>
        <f t="shared" si="6"/>
        <v>0</v>
      </c>
      <c r="Z38" s="11"/>
      <c r="AA38" s="11">
        <f t="shared" si="7"/>
        <v>0</v>
      </c>
      <c r="AB38" s="11"/>
      <c r="AC38" s="66"/>
      <c r="AD38" s="66"/>
      <c r="AE38" s="66"/>
      <c r="AF38" s="11"/>
      <c r="AH38" s="20"/>
      <c r="AK38" s="20"/>
    </row>
    <row r="39" spans="1:37" s="16" customFormat="1" x14ac:dyDescent="0.25">
      <c r="A39" s="45"/>
      <c r="B39" s="45"/>
      <c r="C39" s="45"/>
      <c r="D39" s="45"/>
      <c r="E39" s="45"/>
      <c r="F39" s="11"/>
      <c r="G39" s="11"/>
      <c r="H39" s="11"/>
      <c r="I39" s="11"/>
      <c r="J39" s="11"/>
      <c r="K39" s="11"/>
      <c r="L39" s="65">
        <f t="shared" si="4"/>
        <v>0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>
        <f t="shared" si="6"/>
        <v>0</v>
      </c>
      <c r="Z39" s="11"/>
      <c r="AA39" s="11">
        <f t="shared" si="7"/>
        <v>0</v>
      </c>
      <c r="AB39" s="11"/>
      <c r="AC39" s="66"/>
      <c r="AD39" s="66"/>
      <c r="AE39" s="66"/>
      <c r="AF39" s="11"/>
      <c r="AH39" s="20"/>
      <c r="AK39" s="20"/>
    </row>
    <row r="40" spans="1:37" s="16" customFormat="1" x14ac:dyDescent="0.25">
      <c r="A40" s="45"/>
      <c r="B40" s="45"/>
      <c r="C40" s="45"/>
      <c r="D40" s="45"/>
      <c r="E40" s="45"/>
      <c r="F40" s="11"/>
      <c r="G40" s="11"/>
      <c r="H40" s="11"/>
      <c r="I40" s="11"/>
      <c r="J40" s="11"/>
      <c r="K40" s="11"/>
      <c r="L40" s="65">
        <f t="shared" si="4"/>
        <v>0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>
        <f t="shared" si="6"/>
        <v>0</v>
      </c>
      <c r="Z40" s="11"/>
      <c r="AA40" s="11">
        <f t="shared" si="7"/>
        <v>0</v>
      </c>
      <c r="AB40" s="11"/>
      <c r="AC40" s="66"/>
      <c r="AD40" s="66"/>
      <c r="AE40" s="66"/>
      <c r="AF40" s="11"/>
      <c r="AH40" s="20"/>
      <c r="AK40" s="20"/>
    </row>
    <row r="41" spans="1:37" s="16" customFormat="1" x14ac:dyDescent="0.25">
      <c r="A41" s="45"/>
      <c r="B41" s="45"/>
      <c r="C41" s="45"/>
      <c r="D41" s="45"/>
      <c r="E41" s="45"/>
      <c r="F41" s="11"/>
      <c r="G41" s="11"/>
      <c r="H41" s="11"/>
      <c r="I41" s="11"/>
      <c r="J41" s="11"/>
      <c r="K41" s="11"/>
      <c r="L41" s="65">
        <f t="shared" si="4"/>
        <v>0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>
        <f t="shared" si="6"/>
        <v>0</v>
      </c>
      <c r="Z41" s="11"/>
      <c r="AA41" s="11">
        <f t="shared" si="7"/>
        <v>0</v>
      </c>
      <c r="AB41" s="11"/>
      <c r="AC41" s="66"/>
      <c r="AD41" s="66"/>
      <c r="AE41" s="66"/>
      <c r="AF41" s="11"/>
      <c r="AH41" s="20"/>
      <c r="AK41" s="20"/>
    </row>
    <row r="42" spans="1:37" s="16" customFormat="1" x14ac:dyDescent="0.25">
      <c r="A42" s="45"/>
      <c r="B42" s="45"/>
      <c r="C42" s="45"/>
      <c r="D42" s="45"/>
      <c r="E42" s="45"/>
      <c r="F42" s="11"/>
      <c r="G42" s="11"/>
      <c r="H42" s="11"/>
      <c r="I42" s="11"/>
      <c r="J42" s="11"/>
      <c r="K42" s="11"/>
      <c r="L42" s="65">
        <f t="shared" si="4"/>
        <v>0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>
        <f t="shared" si="6"/>
        <v>0</v>
      </c>
      <c r="Z42" s="11"/>
      <c r="AA42" s="11">
        <f t="shared" si="7"/>
        <v>0</v>
      </c>
      <c r="AB42" s="11"/>
      <c r="AC42" s="66"/>
      <c r="AD42" s="66"/>
      <c r="AE42" s="66"/>
      <c r="AF42" s="11"/>
      <c r="AH42" s="20"/>
      <c r="AK42" s="20"/>
    </row>
    <row r="43" spans="1:37" s="16" customFormat="1" x14ac:dyDescent="0.25">
      <c r="A43" s="48"/>
      <c r="F43" s="11"/>
      <c r="G43" s="11"/>
      <c r="H43" s="11"/>
      <c r="I43" s="11"/>
      <c r="J43" s="11"/>
      <c r="K43" s="11"/>
      <c r="L43" s="65">
        <f t="shared" si="4"/>
        <v>0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>
        <f t="shared" si="6"/>
        <v>0</v>
      </c>
      <c r="Z43" s="11"/>
      <c r="AA43" s="11">
        <f t="shared" si="7"/>
        <v>0</v>
      </c>
      <c r="AB43" s="11"/>
      <c r="AC43" s="66"/>
      <c r="AD43" s="66"/>
      <c r="AE43" s="66"/>
      <c r="AF43" s="11"/>
      <c r="AH43" s="20"/>
      <c r="AK43" s="20"/>
    </row>
    <row r="44" spans="1:37" s="16" customFormat="1" x14ac:dyDescent="0.25">
      <c r="F44" s="11"/>
      <c r="G44" s="11"/>
      <c r="H44" s="11"/>
      <c r="I44" s="11"/>
      <c r="J44" s="11"/>
      <c r="K44" s="11"/>
      <c r="L44" s="65">
        <f t="shared" si="4"/>
        <v>0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>
        <f t="shared" si="6"/>
        <v>0</v>
      </c>
      <c r="Z44" s="11"/>
      <c r="AA44" s="11">
        <f t="shared" si="7"/>
        <v>0</v>
      </c>
      <c r="AB44" s="11"/>
      <c r="AC44" s="66"/>
      <c r="AD44" s="66"/>
      <c r="AE44" s="66"/>
      <c r="AF44" s="11"/>
      <c r="AH44" s="20"/>
      <c r="AK44" s="20"/>
    </row>
    <row r="45" spans="1:37" s="17" customFormat="1" x14ac:dyDescent="0.25">
      <c r="F45" s="38"/>
      <c r="G45" s="38"/>
      <c r="H45" s="38"/>
      <c r="I45" s="38"/>
      <c r="J45" s="38"/>
      <c r="K45" s="38"/>
      <c r="L45" s="57">
        <f t="shared" si="4"/>
        <v>0</v>
      </c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>
        <f t="shared" si="6"/>
        <v>0</v>
      </c>
      <c r="Z45" s="38"/>
      <c r="AA45" s="38">
        <f t="shared" si="7"/>
        <v>0</v>
      </c>
      <c r="AB45" s="38"/>
      <c r="AC45" s="51"/>
      <c r="AD45" s="51"/>
      <c r="AE45" s="51"/>
      <c r="AF45" s="38"/>
      <c r="AH45" s="29"/>
      <c r="AK45" s="29"/>
    </row>
    <row r="46" spans="1:37" s="17" customFormat="1" x14ac:dyDescent="0.25">
      <c r="F46" s="38"/>
      <c r="G46" s="38"/>
      <c r="H46" s="38"/>
      <c r="I46" s="38"/>
      <c r="J46" s="38"/>
      <c r="K46" s="38"/>
      <c r="L46" s="57">
        <f t="shared" si="4"/>
        <v>0</v>
      </c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>
        <f t="shared" si="6"/>
        <v>0</v>
      </c>
      <c r="Z46" s="38"/>
      <c r="AA46" s="38">
        <f t="shared" si="7"/>
        <v>0</v>
      </c>
      <c r="AB46" s="38"/>
      <c r="AC46" s="51"/>
      <c r="AD46" s="51"/>
      <c r="AE46" s="51"/>
      <c r="AF46" s="38"/>
      <c r="AH46" s="29"/>
      <c r="AK46" s="29"/>
    </row>
    <row r="47" spans="1:37" s="17" customFormat="1" x14ac:dyDescent="0.25">
      <c r="F47" s="38"/>
      <c r="G47" s="38"/>
      <c r="H47" s="38"/>
      <c r="I47" s="38"/>
      <c r="J47" s="38"/>
      <c r="K47" s="38"/>
      <c r="L47" s="57">
        <f t="shared" si="4"/>
        <v>0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>
        <f t="shared" si="6"/>
        <v>0</v>
      </c>
      <c r="Z47" s="38"/>
      <c r="AA47" s="38">
        <f t="shared" si="7"/>
        <v>0</v>
      </c>
      <c r="AB47" s="38"/>
      <c r="AC47" s="51"/>
      <c r="AD47" s="51"/>
      <c r="AE47" s="51"/>
      <c r="AF47" s="38"/>
      <c r="AH47" s="29"/>
      <c r="AK47" s="29"/>
    </row>
    <row r="48" spans="1:37" s="17" customFormat="1" x14ac:dyDescent="0.25">
      <c r="F48" s="38"/>
      <c r="G48" s="38"/>
      <c r="H48" s="38"/>
      <c r="I48" s="38"/>
      <c r="J48" s="38"/>
      <c r="K48" s="38"/>
      <c r="L48" s="57">
        <f t="shared" si="4"/>
        <v>0</v>
      </c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>
        <f t="shared" si="6"/>
        <v>0</v>
      </c>
      <c r="Z48" s="38"/>
      <c r="AA48" s="38">
        <f t="shared" si="7"/>
        <v>0</v>
      </c>
      <c r="AB48" s="38"/>
      <c r="AC48" s="51"/>
      <c r="AD48" s="51"/>
      <c r="AE48" s="51"/>
      <c r="AF48" s="38"/>
      <c r="AH48" s="29"/>
      <c r="AK48" s="29"/>
    </row>
    <row r="49" spans="6:37" s="17" customFormat="1" x14ac:dyDescent="0.25">
      <c r="F49" s="38"/>
      <c r="G49" s="38"/>
      <c r="H49" s="38"/>
      <c r="I49" s="38"/>
      <c r="J49" s="38"/>
      <c r="K49" s="38"/>
      <c r="L49" s="57">
        <f t="shared" si="4"/>
        <v>0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>
        <f t="shared" si="6"/>
        <v>0</v>
      </c>
      <c r="Z49" s="38"/>
      <c r="AA49" s="38">
        <f t="shared" si="7"/>
        <v>0</v>
      </c>
      <c r="AB49" s="38"/>
      <c r="AC49" s="51"/>
      <c r="AD49" s="51"/>
      <c r="AE49" s="51"/>
      <c r="AF49" s="38"/>
      <c r="AH49" s="29"/>
      <c r="AK49" s="29"/>
    </row>
    <row r="50" spans="6:37" s="17" customFormat="1" x14ac:dyDescent="0.25">
      <c r="F50" s="38"/>
      <c r="G50" s="38"/>
      <c r="H50" s="38"/>
      <c r="I50" s="38"/>
      <c r="J50" s="38"/>
      <c r="K50" s="38"/>
      <c r="L50" s="57">
        <f t="shared" ref="L50:L81" si="18">H50*2</f>
        <v>0</v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>
        <f t="shared" si="6"/>
        <v>0</v>
      </c>
      <c r="Z50" s="38"/>
      <c r="AA50" s="38">
        <f t="shared" si="7"/>
        <v>0</v>
      </c>
      <c r="AB50" s="38"/>
      <c r="AC50" s="51"/>
      <c r="AD50" s="51"/>
      <c r="AE50" s="51"/>
      <c r="AF50" s="38"/>
      <c r="AH50" s="29"/>
      <c r="AK50" s="29"/>
    </row>
    <row r="51" spans="6:37" s="17" customFormat="1" x14ac:dyDescent="0.25">
      <c r="F51" s="38"/>
      <c r="G51" s="38"/>
      <c r="H51" s="38"/>
      <c r="I51" s="38"/>
      <c r="J51" s="38"/>
      <c r="K51" s="38"/>
      <c r="L51" s="57">
        <f t="shared" si="18"/>
        <v>0</v>
      </c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>
        <f t="shared" si="6"/>
        <v>0</v>
      </c>
      <c r="Z51" s="38"/>
      <c r="AA51" s="38">
        <f t="shared" si="7"/>
        <v>0</v>
      </c>
      <c r="AB51" s="38"/>
      <c r="AC51" s="51"/>
      <c r="AD51" s="52"/>
      <c r="AE51" s="51"/>
      <c r="AF51" s="38"/>
      <c r="AH51" s="29"/>
      <c r="AK51" s="29"/>
    </row>
    <row r="52" spans="6:37" s="17" customFormat="1" x14ac:dyDescent="0.25">
      <c r="F52" s="38"/>
      <c r="G52" s="38"/>
      <c r="H52" s="38"/>
      <c r="I52" s="38"/>
      <c r="J52" s="38"/>
      <c r="K52" s="38"/>
      <c r="L52" s="57">
        <f t="shared" si="18"/>
        <v>0</v>
      </c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>
        <f t="shared" si="6"/>
        <v>0</v>
      </c>
      <c r="Z52" s="38"/>
      <c r="AA52" s="38">
        <f t="shared" si="7"/>
        <v>0</v>
      </c>
      <c r="AB52" s="38"/>
      <c r="AC52" s="51"/>
      <c r="AD52" s="52"/>
      <c r="AE52" s="51"/>
      <c r="AF52" s="38"/>
      <c r="AH52" s="29"/>
      <c r="AK52" s="29"/>
    </row>
    <row r="53" spans="6:37" s="17" customFormat="1" x14ac:dyDescent="0.25">
      <c r="F53" s="38"/>
      <c r="G53" s="38"/>
      <c r="H53" s="38"/>
      <c r="I53" s="38"/>
      <c r="J53" s="38"/>
      <c r="K53" s="38"/>
      <c r="L53" s="57">
        <f t="shared" si="18"/>
        <v>0</v>
      </c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>
        <f t="shared" si="6"/>
        <v>0</v>
      </c>
      <c r="Z53" s="38"/>
      <c r="AA53" s="38">
        <f t="shared" si="7"/>
        <v>0</v>
      </c>
      <c r="AB53" s="38"/>
      <c r="AC53" s="51"/>
      <c r="AD53" s="52"/>
      <c r="AE53" s="51"/>
      <c r="AF53" s="38"/>
      <c r="AH53" s="29"/>
      <c r="AK53" s="29"/>
    </row>
    <row r="54" spans="6:37" s="17" customFormat="1" x14ac:dyDescent="0.25">
      <c r="F54" s="38"/>
      <c r="G54" s="38"/>
      <c r="H54" s="38"/>
      <c r="I54" s="38"/>
      <c r="J54" s="38"/>
      <c r="K54" s="38"/>
      <c r="L54" s="57">
        <f t="shared" si="18"/>
        <v>0</v>
      </c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>
        <f t="shared" si="6"/>
        <v>0</v>
      </c>
      <c r="Z54" s="38"/>
      <c r="AA54" s="38">
        <f t="shared" si="7"/>
        <v>0</v>
      </c>
      <c r="AB54" s="38"/>
      <c r="AC54" s="51"/>
      <c r="AD54" s="52"/>
      <c r="AE54" s="51"/>
      <c r="AF54" s="38"/>
      <c r="AH54" s="29"/>
      <c r="AK54" s="29"/>
    </row>
    <row r="55" spans="6:37" s="17" customFormat="1" x14ac:dyDescent="0.25">
      <c r="F55" s="38"/>
      <c r="G55" s="38"/>
      <c r="H55" s="38"/>
      <c r="I55" s="38"/>
      <c r="J55" s="38"/>
      <c r="K55" s="38"/>
      <c r="L55" s="57">
        <f t="shared" si="18"/>
        <v>0</v>
      </c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>
        <f t="shared" si="6"/>
        <v>0</v>
      </c>
      <c r="Z55" s="38"/>
      <c r="AA55" s="38">
        <f t="shared" si="7"/>
        <v>0</v>
      </c>
      <c r="AB55" s="38"/>
      <c r="AC55" s="51"/>
      <c r="AD55" s="52"/>
      <c r="AE55" s="51"/>
      <c r="AF55" s="38"/>
      <c r="AH55" s="29"/>
      <c r="AK55" s="29"/>
    </row>
    <row r="56" spans="6:37" s="17" customFormat="1" x14ac:dyDescent="0.25">
      <c r="F56" s="38"/>
      <c r="G56" s="38"/>
      <c r="H56" s="38"/>
      <c r="I56" s="38"/>
      <c r="J56" s="38"/>
      <c r="K56" s="38"/>
      <c r="L56" s="57">
        <f t="shared" si="18"/>
        <v>0</v>
      </c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>
        <f t="shared" si="6"/>
        <v>0</v>
      </c>
      <c r="Z56" s="38"/>
      <c r="AA56" s="38">
        <f t="shared" si="7"/>
        <v>0</v>
      </c>
      <c r="AB56" s="38"/>
      <c r="AC56" s="51"/>
      <c r="AD56" s="52"/>
      <c r="AE56" s="51"/>
      <c r="AF56" s="38"/>
      <c r="AH56" s="29"/>
      <c r="AK56" s="29"/>
    </row>
    <row r="57" spans="6:37" s="17" customFormat="1" x14ac:dyDescent="0.25">
      <c r="F57" s="38"/>
      <c r="G57" s="38"/>
      <c r="H57" s="38"/>
      <c r="I57" s="38"/>
      <c r="J57" s="38"/>
      <c r="K57" s="38"/>
      <c r="L57" s="57">
        <f t="shared" si="18"/>
        <v>0</v>
      </c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>
        <f t="shared" si="6"/>
        <v>0</v>
      </c>
      <c r="Z57" s="38"/>
      <c r="AA57" s="38">
        <f t="shared" si="7"/>
        <v>0</v>
      </c>
      <c r="AB57" s="38"/>
      <c r="AC57" s="38"/>
      <c r="AD57" s="52"/>
      <c r="AE57" s="51"/>
      <c r="AF57" s="38"/>
      <c r="AH57" s="29"/>
      <c r="AK57" s="29"/>
    </row>
    <row r="58" spans="6:37" s="17" customFormat="1" x14ac:dyDescent="0.25">
      <c r="F58" s="38"/>
      <c r="G58" s="38"/>
      <c r="H58" s="38"/>
      <c r="I58" s="38"/>
      <c r="J58" s="38"/>
      <c r="K58" s="38"/>
      <c r="L58" s="57">
        <f t="shared" si="18"/>
        <v>0</v>
      </c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>
        <f t="shared" si="6"/>
        <v>0</v>
      </c>
      <c r="Z58" s="38"/>
      <c r="AA58" s="38">
        <f t="shared" si="7"/>
        <v>0</v>
      </c>
      <c r="AB58" s="38"/>
      <c r="AC58" s="38"/>
      <c r="AD58" s="52"/>
      <c r="AE58" s="51"/>
      <c r="AF58" s="38"/>
      <c r="AH58" s="29"/>
      <c r="AK58" s="29"/>
    </row>
    <row r="59" spans="6:37" s="17" customFormat="1" x14ac:dyDescent="0.25">
      <c r="F59" s="38"/>
      <c r="G59" s="38"/>
      <c r="H59" s="38"/>
      <c r="I59" s="38"/>
      <c r="J59" s="38"/>
      <c r="K59" s="38"/>
      <c r="L59" s="57">
        <f t="shared" si="18"/>
        <v>0</v>
      </c>
      <c r="M59" s="38"/>
      <c r="N59" s="38"/>
      <c r="O59" s="38"/>
      <c r="P59" s="38">
        <f t="shared" ref="P59:P97" si="19">O59*2</f>
        <v>0</v>
      </c>
      <c r="Q59" s="38"/>
      <c r="R59" s="38"/>
      <c r="S59" s="38"/>
      <c r="T59" s="38"/>
      <c r="U59" s="38"/>
      <c r="V59" s="38"/>
      <c r="W59" s="38"/>
      <c r="X59" s="38"/>
      <c r="Y59" s="38">
        <f t="shared" si="6"/>
        <v>0</v>
      </c>
      <c r="Z59" s="38"/>
      <c r="AA59" s="38">
        <f t="shared" si="7"/>
        <v>0</v>
      </c>
      <c r="AB59" s="38"/>
      <c r="AC59" s="38"/>
      <c r="AD59" s="52"/>
      <c r="AE59" s="51"/>
      <c r="AF59" s="38"/>
      <c r="AH59" s="29"/>
      <c r="AK59" s="29"/>
    </row>
    <row r="60" spans="6:37" s="17" customFormat="1" x14ac:dyDescent="0.25">
      <c r="F60" s="38"/>
      <c r="G60" s="38"/>
      <c r="H60" s="38"/>
      <c r="I60" s="38"/>
      <c r="J60" s="38"/>
      <c r="K60" s="38"/>
      <c r="L60" s="57">
        <f t="shared" si="18"/>
        <v>0</v>
      </c>
      <c r="M60" s="38"/>
      <c r="N60" s="38"/>
      <c r="O60" s="38"/>
      <c r="P60" s="38">
        <f t="shared" si="19"/>
        <v>0</v>
      </c>
      <c r="Q60" s="38"/>
      <c r="R60" s="38"/>
      <c r="S60" s="38"/>
      <c r="T60" s="38"/>
      <c r="U60" s="38"/>
      <c r="V60" s="38"/>
      <c r="W60" s="38"/>
      <c r="X60" s="38"/>
      <c r="Y60" s="38">
        <f t="shared" si="6"/>
        <v>0</v>
      </c>
      <c r="Z60" s="38"/>
      <c r="AA60" s="38">
        <f t="shared" si="7"/>
        <v>0</v>
      </c>
      <c r="AB60" s="38"/>
      <c r="AC60" s="38"/>
      <c r="AD60" s="52"/>
      <c r="AE60" s="51"/>
      <c r="AF60" s="38"/>
      <c r="AH60" s="29"/>
      <c r="AK60" s="29"/>
    </row>
    <row r="61" spans="6:37" s="17" customFormat="1" x14ac:dyDescent="0.25">
      <c r="F61" s="38"/>
      <c r="G61" s="38"/>
      <c r="H61" s="38"/>
      <c r="I61" s="38"/>
      <c r="J61" s="38"/>
      <c r="K61" s="38"/>
      <c r="L61" s="57">
        <f t="shared" si="18"/>
        <v>0</v>
      </c>
      <c r="M61" s="38"/>
      <c r="N61" s="38"/>
      <c r="O61" s="38"/>
      <c r="P61" s="38">
        <f t="shared" si="19"/>
        <v>0</v>
      </c>
      <c r="Q61" s="38"/>
      <c r="R61" s="38"/>
      <c r="S61" s="38"/>
      <c r="T61" s="38"/>
      <c r="U61" s="38"/>
      <c r="V61" s="38"/>
      <c r="W61" s="38"/>
      <c r="X61" s="38"/>
      <c r="Y61" s="38">
        <f t="shared" si="6"/>
        <v>0</v>
      </c>
      <c r="Z61" s="38"/>
      <c r="AA61" s="38">
        <f t="shared" si="7"/>
        <v>0</v>
      </c>
      <c r="AB61" s="38"/>
      <c r="AC61" s="38"/>
      <c r="AD61" s="52"/>
      <c r="AE61" s="51"/>
      <c r="AF61" s="38"/>
      <c r="AH61" s="29"/>
      <c r="AK61" s="29"/>
    </row>
    <row r="62" spans="6:37" s="17" customFormat="1" x14ac:dyDescent="0.25">
      <c r="F62" s="38"/>
      <c r="G62" s="38"/>
      <c r="H62" s="38"/>
      <c r="I62" s="38"/>
      <c r="J62" s="38"/>
      <c r="K62" s="38"/>
      <c r="L62" s="57">
        <f t="shared" si="18"/>
        <v>0</v>
      </c>
      <c r="M62" s="38"/>
      <c r="N62" s="38"/>
      <c r="O62" s="38"/>
      <c r="P62" s="38">
        <f t="shared" si="19"/>
        <v>0</v>
      </c>
      <c r="Q62" s="38"/>
      <c r="R62" s="38"/>
      <c r="S62" s="38"/>
      <c r="T62" s="38"/>
      <c r="U62" s="38"/>
      <c r="V62" s="38"/>
      <c r="W62" s="38"/>
      <c r="X62" s="38"/>
      <c r="Y62" s="38">
        <f t="shared" si="6"/>
        <v>0</v>
      </c>
      <c r="Z62" s="38"/>
      <c r="AA62" s="38">
        <f t="shared" si="7"/>
        <v>0</v>
      </c>
      <c r="AB62" s="38"/>
      <c r="AC62" s="38"/>
      <c r="AD62" s="52"/>
      <c r="AE62" s="51"/>
      <c r="AF62" s="38"/>
      <c r="AH62" s="29"/>
      <c r="AK62" s="29"/>
    </row>
    <row r="63" spans="6:37" s="17" customFormat="1" x14ac:dyDescent="0.25">
      <c r="F63" s="38"/>
      <c r="G63" s="38"/>
      <c r="H63" s="38"/>
      <c r="I63" s="38"/>
      <c r="J63" s="38"/>
      <c r="K63" s="38"/>
      <c r="L63" s="57">
        <f t="shared" si="18"/>
        <v>0</v>
      </c>
      <c r="M63" s="38"/>
      <c r="N63" s="38"/>
      <c r="O63" s="38"/>
      <c r="P63" s="38">
        <f t="shared" si="19"/>
        <v>0</v>
      </c>
      <c r="Q63" s="38"/>
      <c r="R63" s="38"/>
      <c r="S63" s="38"/>
      <c r="T63" s="38"/>
      <c r="U63" s="38"/>
      <c r="V63" s="38"/>
      <c r="W63" s="38"/>
      <c r="X63" s="38"/>
      <c r="Y63" s="38">
        <f t="shared" si="6"/>
        <v>0</v>
      </c>
      <c r="Z63" s="38"/>
      <c r="AA63" s="38">
        <f t="shared" si="7"/>
        <v>0</v>
      </c>
      <c r="AB63" s="38"/>
      <c r="AC63" s="38"/>
      <c r="AD63" s="52"/>
      <c r="AE63" s="51"/>
      <c r="AF63" s="38"/>
      <c r="AH63" s="29"/>
      <c r="AK63" s="29"/>
    </row>
    <row r="64" spans="6:37" s="17" customFormat="1" x14ac:dyDescent="0.25">
      <c r="F64" s="38"/>
      <c r="G64" s="38"/>
      <c r="H64" s="38"/>
      <c r="I64" s="38"/>
      <c r="J64" s="38"/>
      <c r="K64" s="38"/>
      <c r="L64" s="57">
        <f t="shared" si="18"/>
        <v>0</v>
      </c>
      <c r="M64" s="38"/>
      <c r="N64" s="38"/>
      <c r="O64" s="38"/>
      <c r="P64" s="38">
        <f t="shared" si="19"/>
        <v>0</v>
      </c>
      <c r="Q64" s="38"/>
      <c r="R64" s="38"/>
      <c r="S64" s="38"/>
      <c r="T64" s="38"/>
      <c r="U64" s="38"/>
      <c r="V64" s="38"/>
      <c r="W64" s="38"/>
      <c r="X64" s="38"/>
      <c r="Y64" s="38">
        <f t="shared" si="6"/>
        <v>0</v>
      </c>
      <c r="Z64" s="38"/>
      <c r="AA64" s="38">
        <f t="shared" si="7"/>
        <v>0</v>
      </c>
      <c r="AB64" s="38"/>
      <c r="AC64" s="38"/>
      <c r="AD64" s="52"/>
      <c r="AE64" s="51"/>
      <c r="AF64" s="38"/>
      <c r="AH64" s="29"/>
      <c r="AK64" s="29"/>
    </row>
    <row r="65" spans="6:37" s="17" customFormat="1" x14ac:dyDescent="0.25">
      <c r="F65" s="38"/>
      <c r="G65" s="38"/>
      <c r="H65" s="38"/>
      <c r="I65" s="38"/>
      <c r="J65" s="38"/>
      <c r="K65" s="38"/>
      <c r="L65" s="57">
        <f t="shared" si="18"/>
        <v>0</v>
      </c>
      <c r="M65" s="38"/>
      <c r="N65" s="38"/>
      <c r="O65" s="38"/>
      <c r="P65" s="38">
        <f t="shared" si="19"/>
        <v>0</v>
      </c>
      <c r="Q65" s="38"/>
      <c r="R65" s="38"/>
      <c r="S65" s="38"/>
      <c r="T65" s="38"/>
      <c r="U65" s="38"/>
      <c r="V65" s="38"/>
      <c r="W65" s="38"/>
      <c r="X65" s="38"/>
      <c r="Y65" s="38">
        <f t="shared" si="6"/>
        <v>0</v>
      </c>
      <c r="Z65" s="38"/>
      <c r="AA65" s="38">
        <f t="shared" si="7"/>
        <v>0</v>
      </c>
      <c r="AB65" s="38"/>
      <c r="AC65" s="38"/>
      <c r="AD65" s="52"/>
      <c r="AE65" s="51"/>
      <c r="AF65" s="38"/>
      <c r="AH65" s="29"/>
      <c r="AK65" s="29"/>
    </row>
    <row r="66" spans="6:37" s="17" customFormat="1" x14ac:dyDescent="0.25">
      <c r="F66" s="38"/>
      <c r="G66" s="38"/>
      <c r="H66" s="38"/>
      <c r="I66" s="38"/>
      <c r="J66" s="38"/>
      <c r="K66" s="38"/>
      <c r="L66" s="57">
        <f t="shared" si="18"/>
        <v>0</v>
      </c>
      <c r="M66" s="38"/>
      <c r="N66" s="38"/>
      <c r="O66" s="38"/>
      <c r="P66" s="38">
        <f t="shared" si="19"/>
        <v>0</v>
      </c>
      <c r="Q66" s="38"/>
      <c r="R66" s="38"/>
      <c r="S66" s="38"/>
      <c r="T66" s="38"/>
      <c r="U66" s="38"/>
      <c r="V66" s="38"/>
      <c r="W66" s="38"/>
      <c r="X66" s="38"/>
      <c r="Y66" s="38">
        <f t="shared" si="6"/>
        <v>0</v>
      </c>
      <c r="Z66" s="38"/>
      <c r="AA66" s="38">
        <f t="shared" si="7"/>
        <v>0</v>
      </c>
      <c r="AB66" s="38"/>
      <c r="AC66" s="38"/>
      <c r="AD66" s="52"/>
      <c r="AE66" s="51"/>
      <c r="AF66" s="38"/>
      <c r="AH66" s="29"/>
      <c r="AK66" s="29"/>
    </row>
    <row r="67" spans="6:37" s="17" customFormat="1" x14ac:dyDescent="0.25">
      <c r="F67" s="38"/>
      <c r="G67" s="38"/>
      <c r="H67" s="38"/>
      <c r="I67" s="38"/>
      <c r="J67" s="38"/>
      <c r="K67" s="38"/>
      <c r="L67" s="57">
        <f t="shared" si="18"/>
        <v>0</v>
      </c>
      <c r="M67" s="38"/>
      <c r="N67" s="38"/>
      <c r="O67" s="38"/>
      <c r="P67" s="38">
        <f t="shared" si="19"/>
        <v>0</v>
      </c>
      <c r="Q67" s="38"/>
      <c r="R67" s="38"/>
      <c r="S67" s="38"/>
      <c r="T67" s="38"/>
      <c r="U67" s="38"/>
      <c r="V67" s="38"/>
      <c r="W67" s="38"/>
      <c r="X67" s="38"/>
      <c r="Y67" s="38">
        <f t="shared" si="6"/>
        <v>0</v>
      </c>
      <c r="Z67" s="38"/>
      <c r="AA67" s="38">
        <f t="shared" si="7"/>
        <v>0</v>
      </c>
      <c r="AB67" s="38"/>
      <c r="AC67" s="38"/>
      <c r="AD67" s="52"/>
      <c r="AE67" s="51"/>
      <c r="AF67" s="38"/>
      <c r="AH67" s="29"/>
      <c r="AK67" s="29"/>
    </row>
    <row r="68" spans="6:37" s="17" customFormat="1" x14ac:dyDescent="0.25">
      <c r="F68" s="38"/>
      <c r="G68" s="38"/>
      <c r="H68" s="38"/>
      <c r="I68" s="38"/>
      <c r="J68" s="38"/>
      <c r="K68" s="38"/>
      <c r="L68" s="57">
        <f t="shared" si="18"/>
        <v>0</v>
      </c>
      <c r="M68" s="38"/>
      <c r="N68" s="38"/>
      <c r="O68" s="38"/>
      <c r="P68" s="38">
        <f t="shared" si="19"/>
        <v>0</v>
      </c>
      <c r="Q68" s="38"/>
      <c r="R68" s="38"/>
      <c r="S68" s="38"/>
      <c r="T68" s="38"/>
      <c r="U68" s="38"/>
      <c r="V68" s="38"/>
      <c r="W68" s="38"/>
      <c r="X68" s="38"/>
      <c r="Y68" s="38">
        <f t="shared" si="6"/>
        <v>0</v>
      </c>
      <c r="Z68" s="38"/>
      <c r="AA68" s="38">
        <f t="shared" si="7"/>
        <v>0</v>
      </c>
      <c r="AB68" s="38"/>
      <c r="AC68" s="38"/>
      <c r="AD68" s="52"/>
      <c r="AE68" s="51"/>
      <c r="AF68" s="38"/>
      <c r="AH68" s="29"/>
      <c r="AK68" s="29"/>
    </row>
    <row r="69" spans="6:37" s="17" customFormat="1" x14ac:dyDescent="0.25">
      <c r="F69" s="38"/>
      <c r="G69" s="38"/>
      <c r="H69" s="38"/>
      <c r="I69" s="38"/>
      <c r="J69" s="38"/>
      <c r="K69" s="38"/>
      <c r="L69" s="57">
        <f t="shared" si="18"/>
        <v>0</v>
      </c>
      <c r="M69" s="38"/>
      <c r="N69" s="38"/>
      <c r="O69" s="38"/>
      <c r="P69" s="38">
        <f t="shared" si="19"/>
        <v>0</v>
      </c>
      <c r="Q69" s="38"/>
      <c r="R69" s="38"/>
      <c r="S69" s="38"/>
      <c r="T69" s="38"/>
      <c r="U69" s="38"/>
      <c r="V69" s="38"/>
      <c r="W69" s="38"/>
      <c r="X69" s="38"/>
      <c r="Y69" s="38">
        <f t="shared" si="6"/>
        <v>0</v>
      </c>
      <c r="Z69" s="38"/>
      <c r="AA69" s="38">
        <f t="shared" si="7"/>
        <v>0</v>
      </c>
      <c r="AB69" s="38"/>
      <c r="AC69" s="38"/>
      <c r="AD69" s="52"/>
      <c r="AE69" s="51"/>
      <c r="AF69" s="38"/>
      <c r="AH69" s="29"/>
      <c r="AK69" s="29"/>
    </row>
    <row r="70" spans="6:37" s="17" customFormat="1" x14ac:dyDescent="0.25">
      <c r="F70" s="38"/>
      <c r="G70" s="38"/>
      <c r="H70" s="38"/>
      <c r="I70" s="38"/>
      <c r="J70" s="38"/>
      <c r="K70" s="38"/>
      <c r="L70" s="57">
        <f t="shared" si="18"/>
        <v>0</v>
      </c>
      <c r="M70" s="38"/>
      <c r="N70" s="38"/>
      <c r="O70" s="38"/>
      <c r="P70" s="38">
        <f t="shared" si="19"/>
        <v>0</v>
      </c>
      <c r="Q70" s="38"/>
      <c r="R70" s="38"/>
      <c r="S70" s="38"/>
      <c r="T70" s="38"/>
      <c r="U70" s="38"/>
      <c r="V70" s="38"/>
      <c r="W70" s="38"/>
      <c r="X70" s="38"/>
      <c r="Y70" s="38">
        <f t="shared" si="6"/>
        <v>0</v>
      </c>
      <c r="Z70" s="38"/>
      <c r="AA70" s="38">
        <f t="shared" si="7"/>
        <v>0</v>
      </c>
      <c r="AB70" s="38"/>
      <c r="AC70" s="38"/>
      <c r="AD70" s="52"/>
      <c r="AE70" s="51"/>
      <c r="AF70" s="38"/>
      <c r="AH70" s="29"/>
      <c r="AK70" s="29"/>
    </row>
    <row r="71" spans="6:37" s="17" customFormat="1" x14ac:dyDescent="0.25">
      <c r="F71" s="38"/>
      <c r="G71" s="38"/>
      <c r="H71" s="38"/>
      <c r="I71" s="38"/>
      <c r="J71" s="38"/>
      <c r="K71" s="38"/>
      <c r="L71" s="57">
        <f t="shared" si="18"/>
        <v>0</v>
      </c>
      <c r="M71" s="38"/>
      <c r="N71" s="38"/>
      <c r="O71" s="38"/>
      <c r="P71" s="38">
        <f t="shared" si="19"/>
        <v>0</v>
      </c>
      <c r="Q71" s="38"/>
      <c r="R71" s="38"/>
      <c r="S71" s="38"/>
      <c r="T71" s="38"/>
      <c r="U71" s="38"/>
      <c r="V71" s="38"/>
      <c r="W71" s="38"/>
      <c r="X71" s="38"/>
      <c r="Y71" s="38">
        <f t="shared" si="6"/>
        <v>0</v>
      </c>
      <c r="Z71" s="38"/>
      <c r="AA71" s="38">
        <f t="shared" si="7"/>
        <v>0</v>
      </c>
      <c r="AB71" s="38"/>
      <c r="AC71" s="38"/>
      <c r="AD71" s="52"/>
      <c r="AE71" s="51"/>
      <c r="AF71" s="38"/>
      <c r="AH71" s="29"/>
      <c r="AK71" s="29"/>
    </row>
    <row r="72" spans="6:37" s="17" customFormat="1" x14ac:dyDescent="0.25">
      <c r="F72" s="38"/>
      <c r="G72" s="38"/>
      <c r="H72" s="38"/>
      <c r="I72" s="38"/>
      <c r="J72" s="38"/>
      <c r="K72" s="38"/>
      <c r="L72" s="57">
        <f t="shared" si="18"/>
        <v>0</v>
      </c>
      <c r="M72" s="38"/>
      <c r="N72" s="38"/>
      <c r="O72" s="38"/>
      <c r="P72" s="38">
        <f t="shared" si="19"/>
        <v>0</v>
      </c>
      <c r="Q72" s="38"/>
      <c r="R72" s="38"/>
      <c r="S72" s="38"/>
      <c r="T72" s="38"/>
      <c r="U72" s="38"/>
      <c r="V72" s="38"/>
      <c r="W72" s="38"/>
      <c r="X72" s="38"/>
      <c r="Y72" s="38">
        <f t="shared" si="6"/>
        <v>0</v>
      </c>
      <c r="Z72" s="38"/>
      <c r="AA72" s="38">
        <f t="shared" si="7"/>
        <v>0</v>
      </c>
      <c r="AB72" s="38"/>
      <c r="AC72" s="38"/>
      <c r="AD72" s="52"/>
      <c r="AE72" s="51"/>
      <c r="AF72" s="38"/>
      <c r="AH72" s="29"/>
      <c r="AK72" s="29"/>
    </row>
    <row r="73" spans="6:37" s="17" customFormat="1" x14ac:dyDescent="0.25">
      <c r="F73" s="38"/>
      <c r="G73" s="38"/>
      <c r="H73" s="38"/>
      <c r="I73" s="38"/>
      <c r="J73" s="38"/>
      <c r="K73" s="38"/>
      <c r="L73" s="57">
        <f t="shared" si="18"/>
        <v>0</v>
      </c>
      <c r="M73" s="38"/>
      <c r="N73" s="38"/>
      <c r="O73" s="38"/>
      <c r="P73" s="38">
        <f t="shared" si="19"/>
        <v>0</v>
      </c>
      <c r="Q73" s="38"/>
      <c r="R73" s="38"/>
      <c r="S73" s="38"/>
      <c r="T73" s="38"/>
      <c r="U73" s="38"/>
      <c r="V73" s="38"/>
      <c r="W73" s="38"/>
      <c r="X73" s="38"/>
      <c r="Y73" s="38">
        <f t="shared" si="6"/>
        <v>0</v>
      </c>
      <c r="Z73" s="38"/>
      <c r="AA73" s="38">
        <f t="shared" si="7"/>
        <v>0</v>
      </c>
      <c r="AB73" s="38"/>
      <c r="AC73" s="38"/>
      <c r="AD73" s="52"/>
      <c r="AE73" s="51"/>
      <c r="AF73" s="38"/>
      <c r="AH73" s="29"/>
      <c r="AK73" s="29"/>
    </row>
    <row r="74" spans="6:37" s="17" customFormat="1" x14ac:dyDescent="0.25">
      <c r="F74" s="38"/>
      <c r="G74" s="38"/>
      <c r="H74" s="38"/>
      <c r="I74" s="38"/>
      <c r="J74" s="38"/>
      <c r="K74" s="38"/>
      <c r="L74" s="57">
        <f t="shared" si="18"/>
        <v>0</v>
      </c>
      <c r="M74" s="38"/>
      <c r="N74" s="38"/>
      <c r="O74" s="38"/>
      <c r="P74" s="38">
        <f t="shared" si="19"/>
        <v>0</v>
      </c>
      <c r="Q74" s="38"/>
      <c r="R74" s="38"/>
      <c r="S74" s="38"/>
      <c r="T74" s="38"/>
      <c r="U74" s="38"/>
      <c r="V74" s="38"/>
      <c r="W74" s="38"/>
      <c r="X74" s="38"/>
      <c r="Y74" s="38">
        <f t="shared" si="6"/>
        <v>0</v>
      </c>
      <c r="Z74" s="38"/>
      <c r="AA74" s="38">
        <f t="shared" si="7"/>
        <v>0</v>
      </c>
      <c r="AB74" s="38"/>
      <c r="AC74" s="38"/>
      <c r="AD74" s="52"/>
      <c r="AE74" s="51"/>
      <c r="AF74" s="38"/>
      <c r="AH74" s="29"/>
      <c r="AK74" s="29"/>
    </row>
    <row r="75" spans="6:37" s="17" customFormat="1" x14ac:dyDescent="0.25">
      <c r="F75" s="38"/>
      <c r="G75" s="38"/>
      <c r="H75" s="38"/>
      <c r="I75" s="38"/>
      <c r="J75" s="38"/>
      <c r="K75" s="38"/>
      <c r="L75" s="57">
        <f t="shared" si="18"/>
        <v>0</v>
      </c>
      <c r="M75" s="38"/>
      <c r="N75" s="38"/>
      <c r="O75" s="38"/>
      <c r="P75" s="38">
        <f t="shared" si="19"/>
        <v>0</v>
      </c>
      <c r="Q75" s="38"/>
      <c r="R75" s="38"/>
      <c r="S75" s="38"/>
      <c r="T75" s="38"/>
      <c r="U75" s="38"/>
      <c r="V75" s="38"/>
      <c r="W75" s="38"/>
      <c r="X75" s="38"/>
      <c r="Y75" s="38">
        <f t="shared" ref="Y75:Y99" si="20">X75*2</f>
        <v>0</v>
      </c>
      <c r="Z75" s="38"/>
      <c r="AA75" s="38">
        <f t="shared" ref="AA75:AA100" si="21">Z75*2</f>
        <v>0</v>
      </c>
      <c r="AB75" s="38"/>
      <c r="AC75" s="38"/>
      <c r="AD75" s="52"/>
      <c r="AE75" s="51"/>
      <c r="AF75" s="38"/>
      <c r="AH75" s="29"/>
      <c r="AK75" s="29"/>
    </row>
    <row r="76" spans="6:37" s="17" customFormat="1" x14ac:dyDescent="0.25">
      <c r="F76" s="38"/>
      <c r="G76" s="38"/>
      <c r="H76" s="38"/>
      <c r="I76" s="38"/>
      <c r="J76" s="38"/>
      <c r="K76" s="38"/>
      <c r="L76" s="57">
        <f t="shared" si="18"/>
        <v>0</v>
      </c>
      <c r="M76" s="38"/>
      <c r="N76" s="38"/>
      <c r="O76" s="38"/>
      <c r="P76" s="38">
        <f t="shared" si="19"/>
        <v>0</v>
      </c>
      <c r="Q76" s="38"/>
      <c r="R76" s="38"/>
      <c r="S76" s="38"/>
      <c r="T76" s="38"/>
      <c r="U76" s="38"/>
      <c r="V76" s="38"/>
      <c r="W76" s="38"/>
      <c r="X76" s="38"/>
      <c r="Y76" s="38">
        <f t="shared" si="20"/>
        <v>0</v>
      </c>
      <c r="Z76" s="38"/>
      <c r="AA76" s="38">
        <f t="shared" si="21"/>
        <v>0</v>
      </c>
      <c r="AB76" s="38"/>
      <c r="AC76" s="38"/>
      <c r="AD76" s="52"/>
      <c r="AE76" s="51"/>
      <c r="AF76" s="38"/>
      <c r="AH76" s="29"/>
      <c r="AK76" s="29"/>
    </row>
    <row r="77" spans="6:37" x14ac:dyDescent="0.25">
      <c r="L77" s="58">
        <f t="shared" si="18"/>
        <v>0</v>
      </c>
      <c r="P77" s="2">
        <f t="shared" si="19"/>
        <v>0</v>
      </c>
      <c r="Y77" s="2">
        <f t="shared" si="20"/>
        <v>0</v>
      </c>
      <c r="AA77" s="2">
        <f t="shared" si="21"/>
        <v>0</v>
      </c>
      <c r="AH77" s="29"/>
    </row>
    <row r="78" spans="6:37" x14ac:dyDescent="0.25">
      <c r="L78" s="58">
        <f t="shared" si="18"/>
        <v>0</v>
      </c>
      <c r="P78" s="2">
        <f t="shared" si="19"/>
        <v>0</v>
      </c>
      <c r="Y78" s="2">
        <f t="shared" si="20"/>
        <v>0</v>
      </c>
      <c r="AA78" s="2">
        <f t="shared" si="21"/>
        <v>0</v>
      </c>
      <c r="AH78" s="29"/>
    </row>
    <row r="79" spans="6:37" x14ac:dyDescent="0.25">
      <c r="L79" s="58">
        <f t="shared" si="18"/>
        <v>0</v>
      </c>
      <c r="P79" s="2">
        <f t="shared" si="19"/>
        <v>0</v>
      </c>
      <c r="Y79" s="2">
        <f t="shared" si="20"/>
        <v>0</v>
      </c>
      <c r="AA79" s="2">
        <f t="shared" si="21"/>
        <v>0</v>
      </c>
      <c r="AH79" s="29"/>
    </row>
    <row r="80" spans="6:37" x14ac:dyDescent="0.25">
      <c r="L80" s="58">
        <f t="shared" si="18"/>
        <v>0</v>
      </c>
      <c r="P80" s="2">
        <f t="shared" si="19"/>
        <v>0</v>
      </c>
      <c r="Y80" s="2">
        <f t="shared" si="20"/>
        <v>0</v>
      </c>
      <c r="AA80" s="2">
        <f t="shared" si="21"/>
        <v>0</v>
      </c>
      <c r="AH80" s="29"/>
    </row>
    <row r="81" spans="12:34" x14ac:dyDescent="0.25">
      <c r="L81" s="58">
        <f t="shared" si="18"/>
        <v>0</v>
      </c>
      <c r="P81" s="2">
        <f t="shared" si="19"/>
        <v>0</v>
      </c>
      <c r="Y81" s="2">
        <f t="shared" si="20"/>
        <v>0</v>
      </c>
      <c r="AA81" s="2">
        <f t="shared" si="21"/>
        <v>0</v>
      </c>
      <c r="AH81" s="29"/>
    </row>
    <row r="82" spans="12:34" x14ac:dyDescent="0.25">
      <c r="L82" s="58">
        <f t="shared" ref="L82:L91" si="22">H82*2</f>
        <v>0</v>
      </c>
      <c r="P82" s="2">
        <f t="shared" si="19"/>
        <v>0</v>
      </c>
      <c r="Y82" s="2">
        <f t="shared" si="20"/>
        <v>0</v>
      </c>
      <c r="AA82" s="2">
        <f t="shared" si="21"/>
        <v>0</v>
      </c>
      <c r="AH82" s="29"/>
    </row>
    <row r="83" spans="12:34" x14ac:dyDescent="0.25">
      <c r="L83" s="58">
        <f t="shared" si="22"/>
        <v>0</v>
      </c>
      <c r="P83" s="2">
        <f t="shared" si="19"/>
        <v>0</v>
      </c>
      <c r="Y83" s="2">
        <f t="shared" si="20"/>
        <v>0</v>
      </c>
      <c r="AA83" s="2">
        <f t="shared" si="21"/>
        <v>0</v>
      </c>
      <c r="AH83" s="29"/>
    </row>
    <row r="84" spans="12:34" x14ac:dyDescent="0.25">
      <c r="L84" s="58">
        <f t="shared" si="22"/>
        <v>0</v>
      </c>
      <c r="P84" s="2">
        <f t="shared" si="19"/>
        <v>0</v>
      </c>
      <c r="Y84" s="2">
        <f t="shared" si="20"/>
        <v>0</v>
      </c>
      <c r="AA84" s="2">
        <f t="shared" si="21"/>
        <v>0</v>
      </c>
      <c r="AH84" s="29"/>
    </row>
    <row r="85" spans="12:34" x14ac:dyDescent="0.25">
      <c r="L85" s="58">
        <f t="shared" si="22"/>
        <v>0</v>
      </c>
      <c r="P85" s="2">
        <f t="shared" si="19"/>
        <v>0</v>
      </c>
      <c r="Y85" s="2">
        <f t="shared" si="20"/>
        <v>0</v>
      </c>
      <c r="AA85" s="2">
        <f t="shared" si="21"/>
        <v>0</v>
      </c>
      <c r="AH85" s="29"/>
    </row>
    <row r="86" spans="12:34" x14ac:dyDescent="0.25">
      <c r="L86" s="58">
        <f t="shared" si="22"/>
        <v>0</v>
      </c>
      <c r="P86" s="2">
        <f t="shared" si="19"/>
        <v>0</v>
      </c>
      <c r="Y86" s="2">
        <f t="shared" si="20"/>
        <v>0</v>
      </c>
      <c r="AA86" s="2">
        <f t="shared" si="21"/>
        <v>0</v>
      </c>
      <c r="AH86" s="29"/>
    </row>
    <row r="87" spans="12:34" x14ac:dyDescent="0.25">
      <c r="L87" s="58">
        <f t="shared" si="22"/>
        <v>0</v>
      </c>
      <c r="P87" s="2">
        <f t="shared" si="19"/>
        <v>0</v>
      </c>
      <c r="Y87" s="2">
        <f t="shared" si="20"/>
        <v>0</v>
      </c>
      <c r="AA87" s="2">
        <f t="shared" si="21"/>
        <v>0</v>
      </c>
      <c r="AH87" s="29"/>
    </row>
    <row r="88" spans="12:34" x14ac:dyDescent="0.25">
      <c r="L88" s="58">
        <f t="shared" si="22"/>
        <v>0</v>
      </c>
      <c r="P88" s="2">
        <f t="shared" si="19"/>
        <v>0</v>
      </c>
      <c r="Y88" s="2">
        <f t="shared" si="20"/>
        <v>0</v>
      </c>
      <c r="AA88" s="2">
        <f t="shared" si="21"/>
        <v>0</v>
      </c>
      <c r="AH88" s="29"/>
    </row>
    <row r="89" spans="12:34" x14ac:dyDescent="0.25">
      <c r="L89" s="58">
        <f t="shared" si="22"/>
        <v>0</v>
      </c>
      <c r="P89" s="2">
        <f t="shared" si="19"/>
        <v>0</v>
      </c>
      <c r="Y89" s="2">
        <f t="shared" si="20"/>
        <v>0</v>
      </c>
      <c r="AA89" s="2">
        <f t="shared" si="21"/>
        <v>0</v>
      </c>
      <c r="AH89" s="29"/>
    </row>
    <row r="90" spans="12:34" x14ac:dyDescent="0.25">
      <c r="L90" s="58">
        <f t="shared" si="22"/>
        <v>0</v>
      </c>
      <c r="P90" s="2">
        <f t="shared" si="19"/>
        <v>0</v>
      </c>
      <c r="Y90" s="2">
        <f t="shared" si="20"/>
        <v>0</v>
      </c>
      <c r="AA90" s="2">
        <f t="shared" si="21"/>
        <v>0</v>
      </c>
      <c r="AH90" s="29"/>
    </row>
    <row r="91" spans="12:34" x14ac:dyDescent="0.25">
      <c r="L91" s="58">
        <f t="shared" si="22"/>
        <v>0</v>
      </c>
      <c r="P91" s="2">
        <f t="shared" si="19"/>
        <v>0</v>
      </c>
      <c r="Y91" s="2">
        <f t="shared" si="20"/>
        <v>0</v>
      </c>
      <c r="AA91" s="2">
        <f t="shared" si="21"/>
        <v>0</v>
      </c>
    </row>
    <row r="92" spans="12:34" x14ac:dyDescent="0.25">
      <c r="L92" s="58"/>
      <c r="P92" s="2">
        <f t="shared" si="19"/>
        <v>0</v>
      </c>
      <c r="Y92" s="2">
        <f t="shared" si="20"/>
        <v>0</v>
      </c>
      <c r="AA92" s="2">
        <f t="shared" si="21"/>
        <v>0</v>
      </c>
    </row>
    <row r="93" spans="12:34" x14ac:dyDescent="0.25">
      <c r="P93" s="2">
        <f t="shared" si="19"/>
        <v>0</v>
      </c>
      <c r="Y93" s="2">
        <f t="shared" si="20"/>
        <v>0</v>
      </c>
      <c r="AA93" s="2">
        <f t="shared" si="21"/>
        <v>0</v>
      </c>
    </row>
    <row r="94" spans="12:34" x14ac:dyDescent="0.25">
      <c r="P94" s="2">
        <f t="shared" si="19"/>
        <v>0</v>
      </c>
      <c r="Y94" s="2">
        <f t="shared" si="20"/>
        <v>0</v>
      </c>
      <c r="AA94" s="2">
        <f t="shared" si="21"/>
        <v>0</v>
      </c>
    </row>
    <row r="95" spans="12:34" x14ac:dyDescent="0.25">
      <c r="P95" s="2">
        <f t="shared" si="19"/>
        <v>0</v>
      </c>
      <c r="Y95" s="2">
        <f t="shared" si="20"/>
        <v>0</v>
      </c>
      <c r="AA95" s="2">
        <f t="shared" si="21"/>
        <v>0</v>
      </c>
    </row>
    <row r="96" spans="12:34" x14ac:dyDescent="0.25">
      <c r="P96" s="2">
        <f t="shared" si="19"/>
        <v>0</v>
      </c>
      <c r="Y96" s="2">
        <f t="shared" si="20"/>
        <v>0</v>
      </c>
      <c r="AA96" s="2">
        <f t="shared" si="21"/>
        <v>0</v>
      </c>
    </row>
    <row r="97" spans="16:29" x14ac:dyDescent="0.25">
      <c r="P97" s="2">
        <f t="shared" si="19"/>
        <v>0</v>
      </c>
      <c r="Y97" s="2">
        <f t="shared" si="20"/>
        <v>0</v>
      </c>
      <c r="AA97" s="2">
        <f t="shared" si="21"/>
        <v>0</v>
      </c>
      <c r="AC97" s="2" t="e">
        <f>F97+G97+L97+I97+J97+K97+#REF!+N97+P97+Q97+R97+#REF!+T97+V97+W97+Y97+AA97</f>
        <v>#REF!</v>
      </c>
    </row>
    <row r="98" spans="16:29" x14ac:dyDescent="0.25">
      <c r="Y98" s="2">
        <f t="shared" si="20"/>
        <v>0</v>
      </c>
      <c r="AA98" s="2">
        <f t="shared" si="21"/>
        <v>0</v>
      </c>
      <c r="AC98" s="2" t="e">
        <f>F98+G98+L98+I98+J98+K98+#REF!+N98+P98+Q98+R98+#REF!+T98+V98+W98+Y98+AA98</f>
        <v>#REF!</v>
      </c>
    </row>
    <row r="99" spans="16:29" x14ac:dyDescent="0.25">
      <c r="Y99" s="2">
        <f t="shared" si="20"/>
        <v>0</v>
      </c>
      <c r="AA99" s="2">
        <f t="shared" si="21"/>
        <v>0</v>
      </c>
      <c r="AC99" s="2" t="e">
        <f>F99+G99+L99+I99+J99+K99+#REF!+N99+P99+Q99+R99+#REF!+T99+V99+W99+Y99+AA99</f>
        <v>#REF!</v>
      </c>
    </row>
    <row r="100" spans="16:29" x14ac:dyDescent="0.25">
      <c r="AA100" s="2">
        <f t="shared" si="21"/>
        <v>0</v>
      </c>
      <c r="AC100" s="2" t="e">
        <f>F100+G100+L100+I100+J100+K100+#REF!+N100+P100+Q100+R100+#REF!+T100+V100+W100+Y100+AA100</f>
        <v>#REF!</v>
      </c>
    </row>
  </sheetData>
  <sortState ref="A19:AI21">
    <sortCondition ref="AH19:AH21"/>
  </sortState>
  <mergeCells count="2">
    <mergeCell ref="A1:AJ1"/>
    <mergeCell ref="A2:AJ2"/>
  </mergeCells>
  <dataValidations count="1">
    <dataValidation type="list" allowBlank="1" showInputMessage="1" showErrorMessage="1" sqref="K4">
      <formula1>"PROGRESSIVE,FINAL"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98"/>
  <sheetViews>
    <sheetView topLeftCell="A28" zoomScale="85" zoomScaleNormal="85" workbookViewId="0">
      <pane xSplit="1" topLeftCell="B1" activePane="topRight" state="frozen"/>
      <selection pane="topRight" activeCell="AD46" sqref="AD46"/>
    </sheetView>
  </sheetViews>
  <sheetFormatPr defaultColWidth="5.7109375" defaultRowHeight="15" x14ac:dyDescent="0.25"/>
  <cols>
    <col min="1" max="1" width="18.42578125" style="125" customWidth="1"/>
    <col min="2" max="2" width="5.7109375" style="125"/>
    <col min="3" max="3" width="19.7109375" style="125" customWidth="1"/>
    <col min="4" max="4" width="29" style="125" customWidth="1"/>
    <col min="5" max="5" width="5.140625" style="125" customWidth="1"/>
    <col min="6" max="8" width="5.7109375" style="122"/>
    <col min="9" max="9" width="5.7109375" style="131" hidden="1" customWidth="1"/>
    <col min="10" max="13" width="5.7109375" style="122"/>
    <col min="14" max="14" width="5.7109375" style="122" hidden="1" customWidth="1"/>
    <col min="15" max="16" width="5.7109375" style="122"/>
    <col min="17" max="17" width="5.7109375" style="122" hidden="1" customWidth="1"/>
    <col min="18" max="20" width="5.7109375" style="122"/>
    <col min="21" max="21" width="5.7109375" style="122" hidden="1" customWidth="1"/>
    <col min="22" max="25" width="5.7109375" style="122"/>
    <col min="26" max="26" width="5.7109375" style="122" hidden="1" customWidth="1"/>
    <col min="27" max="27" width="5.7109375" style="122"/>
    <col min="28" max="28" width="5.7109375" style="122" hidden="1" customWidth="1"/>
    <col min="29" max="29" width="7.7109375" style="122" bestFit="1" customWidth="1"/>
    <col min="30" max="30" width="10.28515625" style="123" bestFit="1" customWidth="1"/>
    <col min="31" max="31" width="6.7109375" style="124" bestFit="1" customWidth="1"/>
    <col min="32" max="32" width="8.5703125" style="125" customWidth="1"/>
    <col min="33" max="33" width="11.5703125" style="83" customWidth="1"/>
    <col min="34" max="34" width="9.7109375" style="83" customWidth="1"/>
    <col min="35" max="35" width="5.7109375" style="83"/>
    <col min="36" max="36" width="7.85546875" style="83" bestFit="1" customWidth="1"/>
    <col min="37" max="37" width="8.5703125" style="126" customWidth="1"/>
    <col min="38" max="97" width="5.7109375" style="83"/>
    <col min="98" max="16384" width="5.7109375" style="125"/>
  </cols>
  <sheetData>
    <row r="1" spans="1:37" ht="15.75" x14ac:dyDescent="0.25">
      <c r="A1" s="120" t="s">
        <v>0</v>
      </c>
      <c r="B1" s="120"/>
      <c r="C1" s="120"/>
      <c r="D1" s="120"/>
      <c r="E1" s="120"/>
      <c r="F1" s="120"/>
      <c r="G1" s="120"/>
      <c r="H1" s="120"/>
      <c r="I1" s="121"/>
      <c r="J1" s="120"/>
      <c r="K1" s="120"/>
      <c r="L1" s="120"/>
      <c r="M1" s="120"/>
      <c r="N1" s="120"/>
    </row>
    <row r="2" spans="1:37" x14ac:dyDescent="0.25">
      <c r="B2" s="127" t="s">
        <v>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37" x14ac:dyDescent="0.25">
      <c r="D3" s="128"/>
      <c r="E3" s="129"/>
      <c r="F3" s="130"/>
      <c r="G3" s="125"/>
    </row>
    <row r="4" spans="1:37" x14ac:dyDescent="0.25">
      <c r="D4" s="132"/>
      <c r="E4" s="129"/>
      <c r="F4" s="130"/>
      <c r="G4" s="133"/>
    </row>
    <row r="5" spans="1:37" x14ac:dyDescent="0.25">
      <c r="B5" s="134"/>
      <c r="C5" s="135"/>
      <c r="D5" s="136" t="s">
        <v>141</v>
      </c>
      <c r="E5" s="129" t="str">
        <f>IF(TRIM('[1]Start List'!$F$4)&lt;&gt;"","C","")</f>
        <v>C</v>
      </c>
      <c r="F5" s="130"/>
      <c r="G5" s="133"/>
    </row>
    <row r="6" spans="1:37" x14ac:dyDescent="0.25">
      <c r="B6" s="134"/>
      <c r="D6" s="132"/>
      <c r="E6" s="137"/>
      <c r="F6" s="138"/>
      <c r="G6" s="133"/>
    </row>
    <row r="7" spans="1:37" s="97" customFormat="1" x14ac:dyDescent="0.25">
      <c r="A7" s="97" t="s">
        <v>3</v>
      </c>
      <c r="B7" s="97" t="s">
        <v>4</v>
      </c>
      <c r="D7" s="97" t="s">
        <v>5</v>
      </c>
      <c r="F7" s="115">
        <v>1</v>
      </c>
      <c r="G7" s="115">
        <v>2</v>
      </c>
      <c r="H7" s="115" t="s">
        <v>129</v>
      </c>
      <c r="I7" s="116">
        <v>3</v>
      </c>
      <c r="J7" s="115">
        <v>4</v>
      </c>
      <c r="K7" s="115">
        <v>5</v>
      </c>
      <c r="L7" s="115">
        <v>6</v>
      </c>
      <c r="M7" s="115" t="s">
        <v>130</v>
      </c>
      <c r="N7" s="115">
        <v>7</v>
      </c>
      <c r="O7" s="115">
        <v>8</v>
      </c>
      <c r="P7" s="115" t="s">
        <v>131</v>
      </c>
      <c r="Q7" s="115">
        <v>9</v>
      </c>
      <c r="R7" s="115">
        <v>10</v>
      </c>
      <c r="S7" s="115">
        <v>11</v>
      </c>
      <c r="T7" s="115" t="s">
        <v>132</v>
      </c>
      <c r="U7" s="115">
        <v>12</v>
      </c>
      <c r="V7" s="115">
        <v>13</v>
      </c>
      <c r="W7" s="115" t="s">
        <v>133</v>
      </c>
      <c r="X7" s="117" t="s">
        <v>134</v>
      </c>
      <c r="Y7" s="117" t="s">
        <v>135</v>
      </c>
      <c r="Z7" s="117" t="s">
        <v>136</v>
      </c>
      <c r="AA7" s="115" t="s">
        <v>137</v>
      </c>
      <c r="AB7" s="117" t="s">
        <v>138</v>
      </c>
      <c r="AC7" s="115" t="s">
        <v>6</v>
      </c>
      <c r="AD7" s="118" t="s">
        <v>7</v>
      </c>
      <c r="AE7" s="119" t="s">
        <v>8</v>
      </c>
      <c r="AF7" s="97" t="s">
        <v>142</v>
      </c>
      <c r="AG7" s="97" t="s">
        <v>10</v>
      </c>
      <c r="AH7" s="97" t="s">
        <v>143</v>
      </c>
      <c r="AI7" s="97" t="s">
        <v>12</v>
      </c>
      <c r="AK7" s="119"/>
    </row>
    <row r="8" spans="1:37" s="83" customFormat="1" x14ac:dyDescent="0.25">
      <c r="A8" s="83" t="s">
        <v>89</v>
      </c>
      <c r="B8" s="83">
        <v>7119</v>
      </c>
      <c r="C8" s="83" t="s">
        <v>90</v>
      </c>
      <c r="D8" s="83" t="s">
        <v>20</v>
      </c>
      <c r="E8" s="83" t="s">
        <v>48</v>
      </c>
      <c r="F8" s="139">
        <v>6</v>
      </c>
      <c r="G8" s="139">
        <v>6.5</v>
      </c>
      <c r="H8" s="139">
        <v>5.5</v>
      </c>
      <c r="I8" s="140">
        <f t="shared" ref="I8:I71" si="0">H8*2</f>
        <v>11</v>
      </c>
      <c r="J8" s="139">
        <v>7</v>
      </c>
      <c r="K8" s="139">
        <v>6.5</v>
      </c>
      <c r="L8" s="139">
        <v>7</v>
      </c>
      <c r="M8" s="139">
        <v>7.5</v>
      </c>
      <c r="N8" s="139">
        <f t="shared" ref="N8:N71" si="1">M8*2</f>
        <v>15</v>
      </c>
      <c r="O8" s="139">
        <v>6.5</v>
      </c>
      <c r="P8" s="139">
        <v>4</v>
      </c>
      <c r="Q8" s="139">
        <f t="shared" ref="Q8:Q71" si="2">P8*2</f>
        <v>8</v>
      </c>
      <c r="R8" s="139">
        <v>5.5</v>
      </c>
      <c r="S8" s="139">
        <v>6.5</v>
      </c>
      <c r="T8" s="139">
        <v>5.5</v>
      </c>
      <c r="U8" s="139">
        <f t="shared" ref="U8" si="3">T8*2</f>
        <v>11</v>
      </c>
      <c r="V8" s="139">
        <v>5</v>
      </c>
      <c r="W8" s="139">
        <v>6.5</v>
      </c>
      <c r="X8" s="139">
        <v>6.5</v>
      </c>
      <c r="Y8" s="139">
        <v>5.5</v>
      </c>
      <c r="Z8" s="139">
        <f t="shared" ref="Z8:Z71" si="4">Y8*2</f>
        <v>11</v>
      </c>
      <c r="AA8" s="139">
        <v>6</v>
      </c>
      <c r="AB8" s="139">
        <f t="shared" ref="AB8:AB71" si="5">AA8*2</f>
        <v>12</v>
      </c>
      <c r="AC8" s="141">
        <f t="shared" ref="AC8:AC46" si="6">F8+G8+I8+J8+K8+L8+N8+O8+Q8+R8+S8+U8+V8+W8+X8+Z8+AB8</f>
        <v>137.5</v>
      </c>
      <c r="AD8" s="141">
        <f>(AC8/230)*100</f>
        <v>59.782608695652172</v>
      </c>
      <c r="AE8" s="124">
        <f>(100-AD8)*1.5</f>
        <v>60.326086956521742</v>
      </c>
      <c r="AH8" s="124">
        <f>AE8+AF8+AG8</f>
        <v>60.326086956521742</v>
      </c>
      <c r="AK8" s="124"/>
    </row>
    <row r="9" spans="1:37" s="83" customFormat="1" x14ac:dyDescent="0.25">
      <c r="A9" s="83" t="s">
        <v>62</v>
      </c>
      <c r="B9" s="83">
        <v>7115</v>
      </c>
      <c r="C9" s="83" t="s">
        <v>63</v>
      </c>
      <c r="D9" s="83" t="s">
        <v>64</v>
      </c>
      <c r="E9" s="83" t="s">
        <v>48</v>
      </c>
      <c r="F9" s="139" t="s">
        <v>28</v>
      </c>
      <c r="G9" s="139"/>
      <c r="H9" s="139"/>
      <c r="I9" s="140">
        <f t="shared" si="0"/>
        <v>0</v>
      </c>
      <c r="J9" s="139"/>
      <c r="K9" s="139"/>
      <c r="L9" s="139"/>
      <c r="M9" s="139"/>
      <c r="N9" s="139">
        <f t="shared" si="1"/>
        <v>0</v>
      </c>
      <c r="O9" s="139"/>
      <c r="P9" s="139"/>
      <c r="Q9" s="139">
        <f t="shared" si="2"/>
        <v>0</v>
      </c>
      <c r="R9" s="139"/>
      <c r="S9" s="139"/>
      <c r="T9" s="139"/>
      <c r="U9" s="139">
        <f t="shared" ref="U9" si="7">T9*2</f>
        <v>0</v>
      </c>
      <c r="V9" s="139"/>
      <c r="W9" s="139"/>
      <c r="X9" s="139"/>
      <c r="Y9" s="139"/>
      <c r="Z9" s="139">
        <f t="shared" si="4"/>
        <v>0</v>
      </c>
      <c r="AA9" s="139"/>
      <c r="AB9" s="139">
        <f t="shared" si="5"/>
        <v>0</v>
      </c>
      <c r="AC9" s="141"/>
      <c r="AD9" s="141"/>
      <c r="AE9" s="124"/>
      <c r="AH9" s="124">
        <f t="shared" ref="AH9:AH73" si="8">AE9+AF9+AG9</f>
        <v>0</v>
      </c>
      <c r="AK9" s="124"/>
    </row>
    <row r="10" spans="1:37" s="83" customFormat="1" x14ac:dyDescent="0.25">
      <c r="A10" s="83" t="s">
        <v>86</v>
      </c>
      <c r="B10" s="83">
        <v>7102</v>
      </c>
      <c r="C10" s="83" t="s">
        <v>87</v>
      </c>
      <c r="D10" s="83" t="s">
        <v>88</v>
      </c>
      <c r="E10" s="83" t="s">
        <v>48</v>
      </c>
      <c r="F10" s="139">
        <v>7</v>
      </c>
      <c r="G10" s="139">
        <v>7.5</v>
      </c>
      <c r="H10" s="139">
        <v>7</v>
      </c>
      <c r="I10" s="140">
        <f t="shared" si="0"/>
        <v>14</v>
      </c>
      <c r="J10" s="139">
        <v>7</v>
      </c>
      <c r="K10" s="139">
        <v>7</v>
      </c>
      <c r="L10" s="139">
        <v>7</v>
      </c>
      <c r="M10" s="139">
        <v>4</v>
      </c>
      <c r="N10" s="139">
        <f t="shared" si="1"/>
        <v>8</v>
      </c>
      <c r="O10" s="139">
        <v>7</v>
      </c>
      <c r="P10" s="139">
        <v>7.5</v>
      </c>
      <c r="Q10" s="139">
        <f t="shared" si="2"/>
        <v>15</v>
      </c>
      <c r="R10" s="139">
        <v>7.5</v>
      </c>
      <c r="S10" s="139">
        <v>7</v>
      </c>
      <c r="T10" s="139">
        <v>7.5</v>
      </c>
      <c r="U10" s="139">
        <f t="shared" ref="U10" si="9">T10*2</f>
        <v>15</v>
      </c>
      <c r="V10" s="139">
        <v>8</v>
      </c>
      <c r="W10" s="139">
        <v>7.5</v>
      </c>
      <c r="X10" s="139">
        <v>7</v>
      </c>
      <c r="Y10" s="139">
        <v>7</v>
      </c>
      <c r="Z10" s="139">
        <f t="shared" si="4"/>
        <v>14</v>
      </c>
      <c r="AA10" s="139">
        <v>7</v>
      </c>
      <c r="AB10" s="139">
        <f t="shared" si="5"/>
        <v>14</v>
      </c>
      <c r="AC10" s="141">
        <f t="shared" si="6"/>
        <v>159.5</v>
      </c>
      <c r="AD10" s="141">
        <f t="shared" ref="AD10:AD46" si="10">(AC10/230)*100</f>
        <v>69.347826086956516</v>
      </c>
      <c r="AE10" s="124">
        <f t="shared" ref="AE10:AE46" si="11">(100-AD10)*1.5</f>
        <v>45.978260869565226</v>
      </c>
      <c r="AH10" s="124">
        <f t="shared" si="8"/>
        <v>45.978260869565226</v>
      </c>
      <c r="AK10" s="124"/>
    </row>
    <row r="11" spans="1:37" s="83" customFormat="1" x14ac:dyDescent="0.25">
      <c r="A11" s="83" t="s">
        <v>91</v>
      </c>
      <c r="B11" s="83">
        <v>7221</v>
      </c>
      <c r="C11" s="83" t="s">
        <v>92</v>
      </c>
      <c r="D11" s="83" t="s">
        <v>93</v>
      </c>
      <c r="E11" s="83" t="s">
        <v>48</v>
      </c>
      <c r="F11" s="139">
        <v>4</v>
      </c>
      <c r="G11" s="139">
        <v>6.5</v>
      </c>
      <c r="H11" s="139">
        <v>4.5</v>
      </c>
      <c r="I11" s="140">
        <f t="shared" si="0"/>
        <v>9</v>
      </c>
      <c r="J11" s="139">
        <v>4.5</v>
      </c>
      <c r="K11" s="139">
        <v>4.5</v>
      </c>
      <c r="L11" s="139">
        <v>6</v>
      </c>
      <c r="M11" s="139">
        <v>4.5</v>
      </c>
      <c r="N11" s="139">
        <f t="shared" si="1"/>
        <v>9</v>
      </c>
      <c r="O11" s="139">
        <v>5</v>
      </c>
      <c r="P11" s="139">
        <v>4.5</v>
      </c>
      <c r="Q11" s="139">
        <f t="shared" si="2"/>
        <v>9</v>
      </c>
      <c r="R11" s="139">
        <v>4.5</v>
      </c>
      <c r="S11" s="139">
        <v>5</v>
      </c>
      <c r="T11" s="139">
        <v>4</v>
      </c>
      <c r="U11" s="139">
        <f t="shared" ref="U11" si="12">T11*2</f>
        <v>8</v>
      </c>
      <c r="V11" s="139">
        <v>4</v>
      </c>
      <c r="W11" s="139">
        <v>5</v>
      </c>
      <c r="X11" s="139">
        <v>4.5</v>
      </c>
      <c r="Y11" s="139">
        <v>4</v>
      </c>
      <c r="Z11" s="139">
        <f t="shared" si="4"/>
        <v>8</v>
      </c>
      <c r="AA11" s="139">
        <v>5.5</v>
      </c>
      <c r="AB11" s="139">
        <f t="shared" si="5"/>
        <v>11</v>
      </c>
      <c r="AC11" s="141">
        <f t="shared" si="6"/>
        <v>107.5</v>
      </c>
      <c r="AD11" s="141">
        <f t="shared" si="10"/>
        <v>46.739130434782609</v>
      </c>
      <c r="AE11" s="124">
        <f t="shared" si="11"/>
        <v>79.891304347826093</v>
      </c>
      <c r="AH11" s="124">
        <f t="shared" si="8"/>
        <v>79.891304347826093</v>
      </c>
      <c r="AK11" s="124"/>
    </row>
    <row r="12" spans="1:37" s="83" customFormat="1" x14ac:dyDescent="0.25">
      <c r="A12" s="83" t="s">
        <v>65</v>
      </c>
      <c r="B12" s="83">
        <v>7029</v>
      </c>
      <c r="C12" s="83" t="s">
        <v>66</v>
      </c>
      <c r="D12" s="83" t="s">
        <v>67</v>
      </c>
      <c r="E12" s="83" t="s">
        <v>28</v>
      </c>
      <c r="F12" s="139"/>
      <c r="G12" s="139"/>
      <c r="H12" s="139"/>
      <c r="I12" s="140">
        <f t="shared" si="0"/>
        <v>0</v>
      </c>
      <c r="J12" s="139"/>
      <c r="K12" s="139"/>
      <c r="L12" s="139"/>
      <c r="M12" s="139"/>
      <c r="N12" s="139">
        <f t="shared" si="1"/>
        <v>0</v>
      </c>
      <c r="O12" s="139"/>
      <c r="P12" s="139"/>
      <c r="Q12" s="139">
        <f t="shared" si="2"/>
        <v>0</v>
      </c>
      <c r="R12" s="139"/>
      <c r="S12" s="139"/>
      <c r="T12" s="139"/>
      <c r="U12" s="139">
        <f t="shared" ref="U12" si="13">T12*2</f>
        <v>0</v>
      </c>
      <c r="V12" s="139"/>
      <c r="W12" s="139"/>
      <c r="X12" s="139"/>
      <c r="Y12" s="139"/>
      <c r="Z12" s="139">
        <f t="shared" si="4"/>
        <v>0</v>
      </c>
      <c r="AA12" s="139"/>
      <c r="AB12" s="139">
        <f t="shared" si="5"/>
        <v>0</v>
      </c>
      <c r="AC12" s="141"/>
      <c r="AD12" s="141"/>
      <c r="AE12" s="124"/>
      <c r="AH12" s="124">
        <f t="shared" si="8"/>
        <v>0</v>
      </c>
      <c r="AK12" s="124"/>
    </row>
    <row r="13" spans="1:37" s="83" customFormat="1" x14ac:dyDescent="0.25">
      <c r="A13" s="83" t="s">
        <v>68</v>
      </c>
      <c r="B13" s="83">
        <v>6619</v>
      </c>
      <c r="C13" s="83" t="s">
        <v>69</v>
      </c>
      <c r="D13" s="83" t="s">
        <v>70</v>
      </c>
      <c r="E13" s="83" t="s">
        <v>48</v>
      </c>
      <c r="F13" s="139" t="s">
        <v>28</v>
      </c>
      <c r="G13" s="139"/>
      <c r="H13" s="139"/>
      <c r="I13" s="140">
        <f t="shared" si="0"/>
        <v>0</v>
      </c>
      <c r="J13" s="139"/>
      <c r="K13" s="139"/>
      <c r="L13" s="139"/>
      <c r="M13" s="139"/>
      <c r="N13" s="139">
        <f t="shared" si="1"/>
        <v>0</v>
      </c>
      <c r="O13" s="139"/>
      <c r="P13" s="139"/>
      <c r="Q13" s="139">
        <f t="shared" si="2"/>
        <v>0</v>
      </c>
      <c r="R13" s="139"/>
      <c r="S13" s="139"/>
      <c r="T13" s="139"/>
      <c r="U13" s="139">
        <f t="shared" ref="U13" si="14">T13*2</f>
        <v>0</v>
      </c>
      <c r="V13" s="139"/>
      <c r="W13" s="139"/>
      <c r="X13" s="139"/>
      <c r="Y13" s="139"/>
      <c r="Z13" s="139">
        <f t="shared" si="4"/>
        <v>0</v>
      </c>
      <c r="AA13" s="139"/>
      <c r="AB13" s="139">
        <f t="shared" si="5"/>
        <v>0</v>
      </c>
      <c r="AC13" s="141"/>
      <c r="AD13" s="141"/>
      <c r="AE13" s="124"/>
      <c r="AH13" s="124">
        <f t="shared" si="8"/>
        <v>0</v>
      </c>
      <c r="AK13" s="124"/>
    </row>
    <row r="14" spans="1:37" s="83" customFormat="1" x14ac:dyDescent="0.25">
      <c r="A14" s="83" t="s">
        <v>83</v>
      </c>
      <c r="B14" s="83">
        <v>7222</v>
      </c>
      <c r="C14" s="83" t="s">
        <v>84</v>
      </c>
      <c r="D14" s="83" t="s">
        <v>85</v>
      </c>
      <c r="E14" s="83" t="s">
        <v>48</v>
      </c>
      <c r="F14" s="139">
        <v>7.5</v>
      </c>
      <c r="G14" s="139">
        <v>5.5</v>
      </c>
      <c r="H14" s="139">
        <v>7</v>
      </c>
      <c r="I14" s="140">
        <f t="shared" si="0"/>
        <v>14</v>
      </c>
      <c r="J14" s="139">
        <v>7</v>
      </c>
      <c r="K14" s="139">
        <v>7</v>
      </c>
      <c r="L14" s="139">
        <v>7</v>
      </c>
      <c r="M14" s="139">
        <v>7.5</v>
      </c>
      <c r="N14" s="139">
        <f t="shared" si="1"/>
        <v>15</v>
      </c>
      <c r="O14" s="139">
        <v>7</v>
      </c>
      <c r="P14" s="139">
        <v>7</v>
      </c>
      <c r="Q14" s="139">
        <f t="shared" si="2"/>
        <v>14</v>
      </c>
      <c r="R14" s="139">
        <v>7.5</v>
      </c>
      <c r="S14" s="139">
        <v>7</v>
      </c>
      <c r="T14" s="139">
        <v>8</v>
      </c>
      <c r="U14" s="139">
        <f t="shared" ref="U14" si="15">T14*2</f>
        <v>16</v>
      </c>
      <c r="V14" s="139">
        <v>6.5</v>
      </c>
      <c r="W14" s="139">
        <v>7.5</v>
      </c>
      <c r="X14" s="139">
        <v>7.5</v>
      </c>
      <c r="Y14" s="139">
        <v>7</v>
      </c>
      <c r="Z14" s="139">
        <f t="shared" si="4"/>
        <v>14</v>
      </c>
      <c r="AA14" s="139">
        <v>7</v>
      </c>
      <c r="AB14" s="139">
        <f t="shared" si="5"/>
        <v>14</v>
      </c>
      <c r="AC14" s="141">
        <f t="shared" si="6"/>
        <v>164</v>
      </c>
      <c r="AD14" s="141">
        <f t="shared" si="10"/>
        <v>71.304347826086953</v>
      </c>
      <c r="AE14" s="124">
        <f t="shared" si="11"/>
        <v>43.04347826086957</v>
      </c>
      <c r="AH14" s="124">
        <f t="shared" si="8"/>
        <v>43.04347826086957</v>
      </c>
      <c r="AK14" s="124"/>
    </row>
    <row r="15" spans="1:37" s="83" customFormat="1" x14ac:dyDescent="0.25">
      <c r="A15" s="83" t="s">
        <v>60</v>
      </c>
      <c r="B15" s="83">
        <v>7095</v>
      </c>
      <c r="C15" s="83" t="s">
        <v>61</v>
      </c>
      <c r="E15" s="83" t="s">
        <v>48</v>
      </c>
      <c r="F15" s="139">
        <v>5.5</v>
      </c>
      <c r="G15" s="139">
        <v>6</v>
      </c>
      <c r="H15" s="139">
        <v>6</v>
      </c>
      <c r="I15" s="140">
        <f>H15*2</f>
        <v>12</v>
      </c>
      <c r="J15" s="139">
        <v>6</v>
      </c>
      <c r="K15" s="139">
        <v>6</v>
      </c>
      <c r="L15" s="139">
        <v>6.5</v>
      </c>
      <c r="M15" s="139">
        <v>8</v>
      </c>
      <c r="N15" s="139">
        <f>M15*2</f>
        <v>16</v>
      </c>
      <c r="O15" s="139">
        <v>5.5</v>
      </c>
      <c r="P15" s="139">
        <v>4.5</v>
      </c>
      <c r="Q15" s="139">
        <f>P15*2</f>
        <v>9</v>
      </c>
      <c r="R15" s="139">
        <v>6</v>
      </c>
      <c r="S15" s="139">
        <v>6</v>
      </c>
      <c r="T15" s="139">
        <v>5</v>
      </c>
      <c r="U15" s="139">
        <f t="shared" ref="U15" si="16">T15*2</f>
        <v>10</v>
      </c>
      <c r="V15" s="139">
        <v>7</v>
      </c>
      <c r="W15" s="139">
        <v>6.5</v>
      </c>
      <c r="X15" s="139">
        <v>7</v>
      </c>
      <c r="Y15" s="139">
        <v>4.5</v>
      </c>
      <c r="Z15" s="139">
        <f>Y15*2</f>
        <v>9</v>
      </c>
      <c r="AA15" s="139">
        <v>6</v>
      </c>
      <c r="AB15" s="139">
        <f>AA15*2</f>
        <v>12</v>
      </c>
      <c r="AC15" s="141">
        <f>F15+G15+I15+J15+K15+L15+N15+O15+Q15+R15+S15+U15+V15+W15+X15+Z15+AB15</f>
        <v>136</v>
      </c>
      <c r="AD15" s="141">
        <f>(AC15/230)*100</f>
        <v>59.130434782608695</v>
      </c>
      <c r="AE15" s="124">
        <f>(100-AD15)*1.5</f>
        <v>61.304347826086953</v>
      </c>
      <c r="AH15" s="124" t="e">
        <f>#REF!+AF15+AG15</f>
        <v>#REF!</v>
      </c>
      <c r="AK15" s="124"/>
    </row>
    <row r="16" spans="1:37" s="83" customFormat="1" x14ac:dyDescent="0.25">
      <c r="A16" s="83" t="s">
        <v>57</v>
      </c>
      <c r="B16" s="83">
        <v>6995</v>
      </c>
      <c r="C16" s="83" t="s">
        <v>58</v>
      </c>
      <c r="D16" s="83" t="s">
        <v>59</v>
      </c>
      <c r="E16" s="83" t="s">
        <v>74</v>
      </c>
      <c r="F16" s="139">
        <v>7.5</v>
      </c>
      <c r="G16" s="139">
        <v>5.5</v>
      </c>
      <c r="H16" s="139">
        <v>7</v>
      </c>
      <c r="I16" s="140">
        <f>H16*2</f>
        <v>14</v>
      </c>
      <c r="J16" s="139">
        <v>7</v>
      </c>
      <c r="K16" s="139">
        <v>7</v>
      </c>
      <c r="L16" s="139">
        <v>7.5</v>
      </c>
      <c r="M16" s="139">
        <v>8</v>
      </c>
      <c r="N16" s="139">
        <f>M16*2</f>
        <v>16</v>
      </c>
      <c r="O16" s="139">
        <v>7.5</v>
      </c>
      <c r="P16" s="139">
        <v>7</v>
      </c>
      <c r="Q16" s="139">
        <f>P16*2</f>
        <v>14</v>
      </c>
      <c r="R16" s="139">
        <v>7</v>
      </c>
      <c r="S16" s="139">
        <v>7</v>
      </c>
      <c r="T16" s="139">
        <v>8</v>
      </c>
      <c r="U16" s="139">
        <f t="shared" ref="U16" si="17">T16*2</f>
        <v>16</v>
      </c>
      <c r="V16" s="139">
        <v>5.5</v>
      </c>
      <c r="W16" s="139">
        <v>8</v>
      </c>
      <c r="X16" s="139">
        <v>7.5</v>
      </c>
      <c r="Y16" s="139">
        <v>7.5</v>
      </c>
      <c r="Z16" s="139">
        <f>Y16*2</f>
        <v>15</v>
      </c>
      <c r="AA16" s="139">
        <v>7.5</v>
      </c>
      <c r="AB16" s="139">
        <f>AA16*2</f>
        <v>15</v>
      </c>
      <c r="AC16" s="141">
        <f>F16+G16+I16+J16+K16+L16+N16+O16+Q16+R16+S16+U16+V16+W16+X16+Z16+AB16</f>
        <v>167</v>
      </c>
      <c r="AD16" s="141">
        <f>(AC16/230)*100</f>
        <v>72.608695652173921</v>
      </c>
      <c r="AE16" s="124">
        <f>(100-AD16)*1.5</f>
        <v>41.086956521739118</v>
      </c>
      <c r="AH16" s="124"/>
      <c r="AK16" s="124"/>
    </row>
    <row r="17" spans="1:37" s="83" customFormat="1" x14ac:dyDescent="0.25">
      <c r="A17" s="83" t="s">
        <v>54</v>
      </c>
      <c r="B17" s="83">
        <v>6692</v>
      </c>
      <c r="C17" s="83" t="s">
        <v>55</v>
      </c>
      <c r="D17" s="83" t="s">
        <v>56</v>
      </c>
      <c r="E17" s="83" t="s">
        <v>74</v>
      </c>
      <c r="F17" s="139">
        <v>4</v>
      </c>
      <c r="G17" s="139">
        <v>7</v>
      </c>
      <c r="H17" s="139">
        <v>7</v>
      </c>
      <c r="I17" s="140">
        <f>H17*2</f>
        <v>14</v>
      </c>
      <c r="J17" s="139">
        <v>6.5</v>
      </c>
      <c r="K17" s="139">
        <v>5.5</v>
      </c>
      <c r="L17" s="139">
        <v>6.5</v>
      </c>
      <c r="M17" s="139">
        <v>8</v>
      </c>
      <c r="N17" s="139">
        <f>M17*2</f>
        <v>16</v>
      </c>
      <c r="O17" s="139">
        <v>7</v>
      </c>
      <c r="P17" s="139">
        <v>4</v>
      </c>
      <c r="Q17" s="139">
        <f>P17*2</f>
        <v>8</v>
      </c>
      <c r="R17" s="139">
        <v>4</v>
      </c>
      <c r="S17" s="139">
        <v>5.5</v>
      </c>
      <c r="T17" s="139">
        <v>7.5</v>
      </c>
      <c r="U17" s="139">
        <f>T17*2</f>
        <v>15</v>
      </c>
      <c r="V17" s="139">
        <v>4.5</v>
      </c>
      <c r="W17" s="139">
        <v>7.5</v>
      </c>
      <c r="X17" s="139">
        <v>7.5</v>
      </c>
      <c r="Y17" s="139">
        <v>7</v>
      </c>
      <c r="Z17" s="139">
        <f>Y17*2</f>
        <v>14</v>
      </c>
      <c r="AA17" s="139">
        <v>6.5</v>
      </c>
      <c r="AB17" s="139">
        <f>AA17*2</f>
        <v>13</v>
      </c>
      <c r="AC17" s="141">
        <f>F17+G17+I17+J17+K17+L17+N17+O17+Q17+R17+S17+U17+V17+W17+X17+Z17+AB17</f>
        <v>145.5</v>
      </c>
      <c r="AD17" s="141">
        <f>(AC17/230)*100</f>
        <v>63.260869565217391</v>
      </c>
      <c r="AE17" s="124">
        <f>(100-AD17)*1.5</f>
        <v>55.108695652173914</v>
      </c>
      <c r="AH17" s="124"/>
      <c r="AK17" s="124"/>
    </row>
    <row r="18" spans="1:37" s="83" customFormat="1" x14ac:dyDescent="0.25">
      <c r="F18" s="139"/>
      <c r="G18" s="139"/>
      <c r="H18" s="139"/>
      <c r="I18" s="140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41"/>
      <c r="AD18" s="141"/>
      <c r="AE18" s="124"/>
      <c r="AH18" s="124"/>
      <c r="AK18" s="124"/>
    </row>
    <row r="19" spans="1:37" s="83" customFormat="1" x14ac:dyDescent="0.25">
      <c r="AH19" s="124">
        <f>AE15+AF19+AG19</f>
        <v>61.304347826086953</v>
      </c>
      <c r="AK19" s="124"/>
    </row>
    <row r="20" spans="1:37" s="83" customFormat="1" x14ac:dyDescent="0.25">
      <c r="A20" s="83" t="s">
        <v>94</v>
      </c>
      <c r="B20" s="83">
        <v>6900</v>
      </c>
      <c r="C20" s="83" t="s">
        <v>95</v>
      </c>
      <c r="D20" s="83" t="s">
        <v>96</v>
      </c>
      <c r="E20" s="83" t="s">
        <v>28</v>
      </c>
      <c r="F20" s="139"/>
      <c r="G20" s="139"/>
      <c r="H20" s="139"/>
      <c r="I20" s="140">
        <f t="shared" si="0"/>
        <v>0</v>
      </c>
      <c r="J20" s="139"/>
      <c r="K20" s="139"/>
      <c r="L20" s="139"/>
      <c r="M20" s="139"/>
      <c r="N20" s="139">
        <f t="shared" si="1"/>
        <v>0</v>
      </c>
      <c r="O20" s="139"/>
      <c r="P20" s="139"/>
      <c r="Q20" s="139">
        <f t="shared" si="2"/>
        <v>0</v>
      </c>
      <c r="R20" s="139"/>
      <c r="S20" s="139"/>
      <c r="T20" s="139"/>
      <c r="U20" s="139">
        <f t="shared" ref="U20" si="18">T20*2</f>
        <v>0</v>
      </c>
      <c r="V20" s="139"/>
      <c r="W20" s="139"/>
      <c r="X20" s="139"/>
      <c r="Y20" s="139"/>
      <c r="Z20" s="139">
        <f t="shared" si="4"/>
        <v>0</v>
      </c>
      <c r="AA20" s="139"/>
      <c r="AB20" s="139">
        <f t="shared" si="5"/>
        <v>0</v>
      </c>
      <c r="AC20" s="141"/>
      <c r="AD20" s="141"/>
      <c r="AE20" s="124"/>
      <c r="AH20" s="124">
        <f t="shared" si="8"/>
        <v>0</v>
      </c>
      <c r="AK20" s="124"/>
    </row>
    <row r="21" spans="1:37" s="83" customFormat="1" x14ac:dyDescent="0.25">
      <c r="A21" s="83" t="s">
        <v>49</v>
      </c>
      <c r="B21" s="83">
        <v>7243</v>
      </c>
      <c r="C21" s="83" t="s">
        <v>50</v>
      </c>
      <c r="D21" s="83" t="s">
        <v>20</v>
      </c>
      <c r="E21" s="83" t="s">
        <v>74</v>
      </c>
      <c r="F21" s="139">
        <v>7.5</v>
      </c>
      <c r="G21" s="139">
        <v>5.5</v>
      </c>
      <c r="H21" s="139">
        <v>7</v>
      </c>
      <c r="I21" s="140">
        <f t="shared" si="0"/>
        <v>14</v>
      </c>
      <c r="J21" s="139">
        <v>7</v>
      </c>
      <c r="K21" s="139">
        <v>7</v>
      </c>
      <c r="L21" s="139">
        <v>7</v>
      </c>
      <c r="M21" s="139">
        <v>8</v>
      </c>
      <c r="N21" s="139">
        <f t="shared" si="1"/>
        <v>16</v>
      </c>
      <c r="O21" s="139">
        <v>7</v>
      </c>
      <c r="P21" s="139">
        <v>7</v>
      </c>
      <c r="Q21" s="139">
        <f t="shared" si="2"/>
        <v>14</v>
      </c>
      <c r="R21" s="139">
        <v>7</v>
      </c>
      <c r="S21" s="139">
        <v>7</v>
      </c>
      <c r="T21" s="139">
        <v>8</v>
      </c>
      <c r="U21" s="139">
        <f t="shared" ref="U21:U71" si="19">T21*2</f>
        <v>16</v>
      </c>
      <c r="V21" s="139">
        <v>8</v>
      </c>
      <c r="W21" s="139">
        <v>8</v>
      </c>
      <c r="X21" s="139">
        <v>7.5</v>
      </c>
      <c r="Y21" s="139">
        <v>7.5</v>
      </c>
      <c r="Z21" s="139">
        <f t="shared" si="4"/>
        <v>15</v>
      </c>
      <c r="AA21" s="139">
        <v>7.5</v>
      </c>
      <c r="AB21" s="139">
        <f t="shared" si="5"/>
        <v>15</v>
      </c>
      <c r="AC21" s="141">
        <f t="shared" si="6"/>
        <v>168.5</v>
      </c>
      <c r="AD21" s="141">
        <f t="shared" si="10"/>
        <v>73.260869565217391</v>
      </c>
      <c r="AE21" s="124">
        <f t="shared" si="11"/>
        <v>40.108695652173914</v>
      </c>
      <c r="AH21" s="124">
        <f t="shared" si="8"/>
        <v>40.108695652173914</v>
      </c>
      <c r="AK21" s="124"/>
    </row>
    <row r="22" spans="1:37" s="83" customFormat="1" x14ac:dyDescent="0.25">
      <c r="A22" s="83" t="s">
        <v>75</v>
      </c>
      <c r="B22" s="83">
        <v>4743</v>
      </c>
      <c r="C22" s="83" t="s">
        <v>76</v>
      </c>
      <c r="D22" s="83" t="s">
        <v>77</v>
      </c>
      <c r="E22" s="83" t="s">
        <v>74</v>
      </c>
      <c r="F22" s="139">
        <v>7.5</v>
      </c>
      <c r="G22" s="139">
        <v>7.5</v>
      </c>
      <c r="H22" s="139">
        <v>7</v>
      </c>
      <c r="I22" s="140">
        <f t="shared" si="0"/>
        <v>14</v>
      </c>
      <c r="J22" s="139">
        <v>7.5</v>
      </c>
      <c r="K22" s="139">
        <v>7.5</v>
      </c>
      <c r="L22" s="139">
        <v>7.5</v>
      </c>
      <c r="M22" s="139">
        <v>5.5</v>
      </c>
      <c r="N22" s="139">
        <f t="shared" si="1"/>
        <v>11</v>
      </c>
      <c r="O22" s="139">
        <v>7</v>
      </c>
      <c r="P22" s="139">
        <v>7.5</v>
      </c>
      <c r="Q22" s="139">
        <f t="shared" si="2"/>
        <v>15</v>
      </c>
      <c r="R22" s="139">
        <v>7.5</v>
      </c>
      <c r="S22" s="139">
        <v>7</v>
      </c>
      <c r="T22" s="139">
        <v>8</v>
      </c>
      <c r="U22" s="139">
        <f t="shared" si="19"/>
        <v>16</v>
      </c>
      <c r="V22" s="139">
        <v>8</v>
      </c>
      <c r="W22" s="139">
        <v>8</v>
      </c>
      <c r="X22" s="139">
        <v>6.5</v>
      </c>
      <c r="Y22" s="139">
        <v>7.5</v>
      </c>
      <c r="Z22" s="139">
        <f t="shared" si="4"/>
        <v>15</v>
      </c>
      <c r="AA22" s="139">
        <v>7</v>
      </c>
      <c r="AB22" s="139">
        <f t="shared" si="5"/>
        <v>14</v>
      </c>
      <c r="AC22" s="141">
        <f t="shared" si="6"/>
        <v>166.5</v>
      </c>
      <c r="AD22" s="141">
        <f t="shared" si="10"/>
        <v>72.391304347826093</v>
      </c>
      <c r="AE22" s="124">
        <f t="shared" si="11"/>
        <v>41.41304347826086</v>
      </c>
      <c r="AH22" s="124">
        <f t="shared" si="8"/>
        <v>41.41304347826086</v>
      </c>
      <c r="AK22" s="124"/>
    </row>
    <row r="23" spans="1:37" s="83" customFormat="1" x14ac:dyDescent="0.25">
      <c r="A23" s="83" t="s">
        <v>72</v>
      </c>
      <c r="B23" s="83">
        <v>7178</v>
      </c>
      <c r="C23" s="83" t="s">
        <v>73</v>
      </c>
      <c r="D23" s="83" t="s">
        <v>53</v>
      </c>
      <c r="E23" s="83" t="s">
        <v>74</v>
      </c>
      <c r="F23" s="139">
        <v>8</v>
      </c>
      <c r="G23" s="139">
        <v>7</v>
      </c>
      <c r="H23" s="139">
        <v>7</v>
      </c>
      <c r="I23" s="140">
        <f t="shared" si="0"/>
        <v>14</v>
      </c>
      <c r="J23" s="139">
        <v>7</v>
      </c>
      <c r="K23" s="139">
        <v>7.5</v>
      </c>
      <c r="L23" s="139">
        <v>7</v>
      </c>
      <c r="M23" s="139">
        <v>7.5</v>
      </c>
      <c r="N23" s="139">
        <f t="shared" si="1"/>
        <v>15</v>
      </c>
      <c r="O23" s="139">
        <v>7.5</v>
      </c>
      <c r="P23" s="139">
        <v>7</v>
      </c>
      <c r="Q23" s="139">
        <f t="shared" si="2"/>
        <v>14</v>
      </c>
      <c r="R23" s="139">
        <v>7.5</v>
      </c>
      <c r="S23" s="139">
        <v>7</v>
      </c>
      <c r="T23" s="139">
        <v>7.5</v>
      </c>
      <c r="U23" s="139">
        <f t="shared" si="19"/>
        <v>15</v>
      </c>
      <c r="V23" s="139">
        <v>7.5</v>
      </c>
      <c r="W23" s="139">
        <v>7.5</v>
      </c>
      <c r="X23" s="139">
        <v>7</v>
      </c>
      <c r="Y23" s="139">
        <v>7</v>
      </c>
      <c r="Z23" s="139">
        <f t="shared" si="4"/>
        <v>14</v>
      </c>
      <c r="AA23" s="139">
        <v>7</v>
      </c>
      <c r="AB23" s="139">
        <f t="shared" si="5"/>
        <v>14</v>
      </c>
      <c r="AC23" s="141">
        <f t="shared" si="6"/>
        <v>166.5</v>
      </c>
      <c r="AD23" s="141">
        <f t="shared" si="10"/>
        <v>72.391304347826093</v>
      </c>
      <c r="AE23" s="124">
        <f t="shared" si="11"/>
        <v>41.41304347826086</v>
      </c>
      <c r="AH23" s="124">
        <f t="shared" si="8"/>
        <v>41.41304347826086</v>
      </c>
      <c r="AK23" s="124"/>
    </row>
    <row r="24" spans="1:37" s="83" customFormat="1" x14ac:dyDescent="0.25">
      <c r="A24" s="83" t="s">
        <v>81</v>
      </c>
      <c r="B24" s="83">
        <v>6227</v>
      </c>
      <c r="C24" s="83" t="s">
        <v>82</v>
      </c>
      <c r="D24" s="83" t="s">
        <v>41</v>
      </c>
      <c r="E24" s="83" t="s">
        <v>74</v>
      </c>
      <c r="F24" s="139">
        <v>8</v>
      </c>
      <c r="G24" s="139">
        <v>7.5</v>
      </c>
      <c r="H24" s="139">
        <v>7.5</v>
      </c>
      <c r="I24" s="140">
        <f t="shared" si="0"/>
        <v>15</v>
      </c>
      <c r="J24" s="139">
        <v>7.5</v>
      </c>
      <c r="K24" s="139">
        <v>7.5</v>
      </c>
      <c r="L24" s="139">
        <v>7</v>
      </c>
      <c r="M24" s="139">
        <v>5.5</v>
      </c>
      <c r="N24" s="139">
        <f t="shared" si="1"/>
        <v>11</v>
      </c>
      <c r="O24" s="139">
        <v>7.5</v>
      </c>
      <c r="P24" s="139">
        <v>7</v>
      </c>
      <c r="Q24" s="139">
        <f t="shared" si="2"/>
        <v>14</v>
      </c>
      <c r="R24" s="139">
        <v>7.5</v>
      </c>
      <c r="S24" s="139">
        <v>7</v>
      </c>
      <c r="T24" s="139">
        <v>8</v>
      </c>
      <c r="U24" s="139">
        <f t="shared" si="19"/>
        <v>16</v>
      </c>
      <c r="V24" s="139">
        <v>8</v>
      </c>
      <c r="W24" s="139">
        <v>8</v>
      </c>
      <c r="X24" s="139">
        <v>7.5</v>
      </c>
      <c r="Y24" s="139">
        <v>7.5</v>
      </c>
      <c r="Z24" s="139">
        <f t="shared" si="4"/>
        <v>15</v>
      </c>
      <c r="AA24" s="139">
        <v>7.5</v>
      </c>
      <c r="AB24" s="139">
        <f t="shared" si="5"/>
        <v>15</v>
      </c>
      <c r="AC24" s="141">
        <f t="shared" si="6"/>
        <v>169</v>
      </c>
      <c r="AD24" s="141">
        <f t="shared" si="10"/>
        <v>73.478260869565219</v>
      </c>
      <c r="AE24" s="124">
        <f t="shared" si="11"/>
        <v>39.782608695652172</v>
      </c>
      <c r="AH24" s="124">
        <f t="shared" si="8"/>
        <v>39.782608695652172</v>
      </c>
      <c r="AK24" s="124"/>
    </row>
    <row r="25" spans="1:37" s="83" customFormat="1" x14ac:dyDescent="0.25">
      <c r="A25" s="83" t="s">
        <v>78</v>
      </c>
      <c r="B25" s="83">
        <v>7047</v>
      </c>
      <c r="C25" s="83" t="s">
        <v>79</v>
      </c>
      <c r="D25" s="83" t="s">
        <v>80</v>
      </c>
      <c r="E25" s="83" t="s">
        <v>74</v>
      </c>
      <c r="F25" s="139">
        <v>8</v>
      </c>
      <c r="G25" s="139">
        <v>7.5</v>
      </c>
      <c r="H25" s="139">
        <v>7.5</v>
      </c>
      <c r="I25" s="140">
        <f t="shared" si="0"/>
        <v>15</v>
      </c>
      <c r="J25" s="139">
        <v>7.5</v>
      </c>
      <c r="K25" s="139">
        <v>7.5</v>
      </c>
      <c r="L25" s="139">
        <v>7.5</v>
      </c>
      <c r="M25" s="139">
        <v>5.5</v>
      </c>
      <c r="N25" s="139">
        <f t="shared" si="1"/>
        <v>11</v>
      </c>
      <c r="O25" s="139">
        <v>7</v>
      </c>
      <c r="P25" s="139">
        <v>7</v>
      </c>
      <c r="Q25" s="139">
        <f t="shared" si="2"/>
        <v>14</v>
      </c>
      <c r="R25" s="139">
        <v>7.5</v>
      </c>
      <c r="S25" s="139">
        <v>7</v>
      </c>
      <c r="T25" s="139">
        <v>7.5</v>
      </c>
      <c r="U25" s="139">
        <f t="shared" si="19"/>
        <v>15</v>
      </c>
      <c r="V25" s="139">
        <v>8</v>
      </c>
      <c r="W25" s="139">
        <v>7.5</v>
      </c>
      <c r="X25" s="139">
        <v>5.5</v>
      </c>
      <c r="Y25" s="139">
        <v>7.5</v>
      </c>
      <c r="Z25" s="139">
        <f t="shared" si="4"/>
        <v>15</v>
      </c>
      <c r="AA25" s="139">
        <v>7</v>
      </c>
      <c r="AB25" s="139">
        <f t="shared" si="5"/>
        <v>14</v>
      </c>
      <c r="AC25" s="141">
        <f t="shared" si="6"/>
        <v>164.5</v>
      </c>
      <c r="AD25" s="141">
        <f t="shared" si="10"/>
        <v>71.521739130434781</v>
      </c>
      <c r="AE25" s="124">
        <f t="shared" si="11"/>
        <v>42.717391304347828</v>
      </c>
      <c r="AH25" s="124">
        <f t="shared" si="8"/>
        <v>42.717391304347828</v>
      </c>
      <c r="AK25" s="124"/>
    </row>
    <row r="26" spans="1:37" s="83" customFormat="1" x14ac:dyDescent="0.25">
      <c r="A26" s="83" t="s">
        <v>51</v>
      </c>
      <c r="B26" s="83">
        <v>7109</v>
      </c>
      <c r="C26" s="83" t="s">
        <v>52</v>
      </c>
      <c r="D26" s="83" t="s">
        <v>53</v>
      </c>
      <c r="E26" s="83" t="s">
        <v>74</v>
      </c>
      <c r="F26" s="139">
        <v>7</v>
      </c>
      <c r="G26" s="139">
        <v>7</v>
      </c>
      <c r="H26" s="139">
        <v>5</v>
      </c>
      <c r="I26" s="140">
        <f t="shared" si="0"/>
        <v>10</v>
      </c>
      <c r="J26" s="139">
        <v>7.5</v>
      </c>
      <c r="K26" s="139">
        <v>7.5</v>
      </c>
      <c r="L26" s="139">
        <v>7</v>
      </c>
      <c r="M26" s="139">
        <v>7</v>
      </c>
      <c r="N26" s="139">
        <f t="shared" si="1"/>
        <v>14</v>
      </c>
      <c r="O26" s="139">
        <v>7</v>
      </c>
      <c r="P26" s="139">
        <v>7</v>
      </c>
      <c r="Q26" s="139">
        <f t="shared" si="2"/>
        <v>14</v>
      </c>
      <c r="R26" s="139">
        <v>7</v>
      </c>
      <c r="S26" s="139">
        <v>7.5</v>
      </c>
      <c r="T26" s="139">
        <v>8</v>
      </c>
      <c r="U26" s="139">
        <f t="shared" si="19"/>
        <v>16</v>
      </c>
      <c r="V26" s="139">
        <v>8</v>
      </c>
      <c r="W26" s="139">
        <v>7.5</v>
      </c>
      <c r="X26" s="139">
        <v>6.5</v>
      </c>
      <c r="Y26" s="139">
        <v>7</v>
      </c>
      <c r="Z26" s="139">
        <f t="shared" si="4"/>
        <v>14</v>
      </c>
      <c r="AA26" s="139">
        <v>7</v>
      </c>
      <c r="AB26" s="139">
        <f t="shared" si="5"/>
        <v>14</v>
      </c>
      <c r="AC26" s="141">
        <f t="shared" si="6"/>
        <v>161.5</v>
      </c>
      <c r="AD26" s="141">
        <f t="shared" si="10"/>
        <v>70.217391304347828</v>
      </c>
      <c r="AE26" s="124">
        <f t="shared" si="11"/>
        <v>44.673913043478258</v>
      </c>
      <c r="AH26" s="124">
        <f t="shared" si="8"/>
        <v>44.673913043478258</v>
      </c>
      <c r="AK26" s="124"/>
    </row>
    <row r="27" spans="1:37" s="83" customFormat="1" x14ac:dyDescent="0.25">
      <c r="A27" s="83" t="s">
        <v>45</v>
      </c>
      <c r="C27" s="83" t="s">
        <v>46</v>
      </c>
      <c r="D27" s="83" t="s">
        <v>47</v>
      </c>
      <c r="E27" s="83" t="s">
        <v>74</v>
      </c>
      <c r="F27" s="139">
        <v>7</v>
      </c>
      <c r="G27" s="139">
        <v>7</v>
      </c>
      <c r="H27" s="139">
        <v>7</v>
      </c>
      <c r="I27" s="140">
        <f t="shared" si="0"/>
        <v>14</v>
      </c>
      <c r="J27" s="139">
        <v>7.5</v>
      </c>
      <c r="K27" s="139">
        <v>7.5</v>
      </c>
      <c r="L27" s="139">
        <v>7</v>
      </c>
      <c r="M27" s="139">
        <v>7.5</v>
      </c>
      <c r="N27" s="139">
        <f t="shared" si="1"/>
        <v>15</v>
      </c>
      <c r="O27" s="139">
        <v>7</v>
      </c>
      <c r="P27" s="139">
        <v>7.5</v>
      </c>
      <c r="Q27" s="139">
        <f t="shared" si="2"/>
        <v>15</v>
      </c>
      <c r="R27" s="139">
        <v>7</v>
      </c>
      <c r="S27" s="139">
        <v>7</v>
      </c>
      <c r="T27" s="139">
        <v>7.5</v>
      </c>
      <c r="U27" s="139">
        <f t="shared" si="19"/>
        <v>15</v>
      </c>
      <c r="V27" s="139">
        <v>8</v>
      </c>
      <c r="W27" s="139">
        <v>7.5</v>
      </c>
      <c r="X27" s="139">
        <v>7</v>
      </c>
      <c r="Y27" s="139">
        <v>6.5</v>
      </c>
      <c r="Z27" s="139">
        <f t="shared" si="4"/>
        <v>13</v>
      </c>
      <c r="AA27" s="139">
        <v>6.5</v>
      </c>
      <c r="AB27" s="139">
        <f t="shared" si="5"/>
        <v>13</v>
      </c>
      <c r="AC27" s="141">
        <f t="shared" si="6"/>
        <v>164.5</v>
      </c>
      <c r="AD27" s="141">
        <f t="shared" si="10"/>
        <v>71.521739130434781</v>
      </c>
      <c r="AE27" s="124">
        <f t="shared" si="11"/>
        <v>42.717391304347828</v>
      </c>
      <c r="AH27" s="124">
        <f t="shared" si="8"/>
        <v>42.717391304347828</v>
      </c>
      <c r="AK27" s="124"/>
    </row>
    <row r="28" spans="1:37" s="83" customFormat="1" x14ac:dyDescent="0.25">
      <c r="F28" s="139"/>
      <c r="G28" s="139"/>
      <c r="H28" s="139"/>
      <c r="I28" s="140">
        <f t="shared" si="0"/>
        <v>0</v>
      </c>
      <c r="J28" s="139"/>
      <c r="K28" s="139"/>
      <c r="L28" s="139"/>
      <c r="M28" s="139"/>
      <c r="N28" s="139">
        <f t="shared" si="1"/>
        <v>0</v>
      </c>
      <c r="O28" s="139"/>
      <c r="P28" s="139"/>
      <c r="Q28" s="139">
        <f t="shared" si="2"/>
        <v>0</v>
      </c>
      <c r="R28" s="139"/>
      <c r="S28" s="139"/>
      <c r="T28" s="139"/>
      <c r="U28" s="139">
        <f t="shared" si="19"/>
        <v>0</v>
      </c>
      <c r="V28" s="139"/>
      <c r="W28" s="139"/>
      <c r="X28" s="139"/>
      <c r="Y28" s="139"/>
      <c r="Z28" s="139">
        <f t="shared" si="4"/>
        <v>0</v>
      </c>
      <c r="AA28" s="139"/>
      <c r="AB28" s="139">
        <f t="shared" si="5"/>
        <v>0</v>
      </c>
      <c r="AC28" s="141"/>
      <c r="AD28" s="141"/>
      <c r="AE28" s="124"/>
      <c r="AH28" s="124">
        <f t="shared" si="8"/>
        <v>0</v>
      </c>
      <c r="AK28" s="124"/>
    </row>
    <row r="29" spans="1:37" s="83" customFormat="1" x14ac:dyDescent="0.25">
      <c r="F29" s="139"/>
      <c r="G29" s="139"/>
      <c r="H29" s="139"/>
      <c r="I29" s="140">
        <f t="shared" si="0"/>
        <v>0</v>
      </c>
      <c r="J29" s="139"/>
      <c r="K29" s="139"/>
      <c r="L29" s="139"/>
      <c r="M29" s="139"/>
      <c r="N29" s="139">
        <f t="shared" si="1"/>
        <v>0</v>
      </c>
      <c r="O29" s="139"/>
      <c r="P29" s="139"/>
      <c r="Q29" s="139">
        <f t="shared" si="2"/>
        <v>0</v>
      </c>
      <c r="R29" s="139"/>
      <c r="S29" s="139"/>
      <c r="T29" s="139"/>
      <c r="U29" s="139">
        <f t="shared" si="19"/>
        <v>0</v>
      </c>
      <c r="V29" s="139"/>
      <c r="W29" s="139"/>
      <c r="X29" s="139"/>
      <c r="Y29" s="139"/>
      <c r="Z29" s="139">
        <f t="shared" si="4"/>
        <v>0</v>
      </c>
      <c r="AA29" s="139"/>
      <c r="AB29" s="139">
        <f t="shared" si="5"/>
        <v>0</v>
      </c>
      <c r="AC29" s="141"/>
      <c r="AD29" s="141"/>
      <c r="AE29" s="124"/>
      <c r="AH29" s="124">
        <f t="shared" si="8"/>
        <v>0</v>
      </c>
      <c r="AK29" s="124"/>
    </row>
    <row r="30" spans="1:37" s="83" customFormat="1" x14ac:dyDescent="0.25">
      <c r="A30" s="83" t="s">
        <v>120</v>
      </c>
      <c r="B30" s="83">
        <v>6990</v>
      </c>
      <c r="C30" s="83" t="s">
        <v>121</v>
      </c>
      <c r="D30" s="83" t="s">
        <v>96</v>
      </c>
      <c r="E30" s="83" t="s">
        <v>28</v>
      </c>
      <c r="F30" s="139"/>
      <c r="G30" s="139"/>
      <c r="H30" s="139"/>
      <c r="I30" s="140">
        <f t="shared" ref="I30:I41" si="20">H30*2</f>
        <v>0</v>
      </c>
      <c r="J30" s="139"/>
      <c r="K30" s="139"/>
      <c r="L30" s="139"/>
      <c r="M30" s="139"/>
      <c r="N30" s="139">
        <f t="shared" ref="N30:N41" si="21">M30*2</f>
        <v>0</v>
      </c>
      <c r="O30" s="139"/>
      <c r="P30" s="139"/>
      <c r="Q30" s="139">
        <f t="shared" ref="Q30:Q41" si="22">P30*2</f>
        <v>0</v>
      </c>
      <c r="R30" s="139"/>
      <c r="S30" s="139"/>
      <c r="T30" s="139"/>
      <c r="U30" s="139">
        <f t="shared" ref="U30:U41" si="23">T30*2</f>
        <v>0</v>
      </c>
      <c r="V30" s="139"/>
      <c r="W30" s="139"/>
      <c r="X30" s="139"/>
      <c r="Y30" s="139"/>
      <c r="Z30" s="139">
        <f t="shared" ref="Z30:Z41" si="24">Y30*2</f>
        <v>0</v>
      </c>
      <c r="AA30" s="139"/>
      <c r="AB30" s="139">
        <f t="shared" ref="AB30:AB41" si="25">AA30*2</f>
        <v>0</v>
      </c>
      <c r="AC30" s="141"/>
      <c r="AD30" s="141"/>
      <c r="AE30" s="124"/>
      <c r="AH30" s="124">
        <f t="shared" si="8"/>
        <v>0</v>
      </c>
      <c r="AK30" s="124"/>
    </row>
    <row r="31" spans="1:37" s="83" customFormat="1" x14ac:dyDescent="0.25">
      <c r="A31" s="83" t="s">
        <v>109</v>
      </c>
      <c r="B31" s="83">
        <v>5610</v>
      </c>
      <c r="C31" s="83" t="s">
        <v>110</v>
      </c>
      <c r="D31" s="83" t="s">
        <v>111</v>
      </c>
      <c r="E31" s="83" t="s">
        <v>101</v>
      </c>
      <c r="F31" s="139">
        <v>6.5</v>
      </c>
      <c r="G31" s="139">
        <v>4</v>
      </c>
      <c r="H31" s="139">
        <v>8</v>
      </c>
      <c r="I31" s="140">
        <f t="shared" si="20"/>
        <v>16</v>
      </c>
      <c r="J31" s="139">
        <v>7.5</v>
      </c>
      <c r="K31" s="139">
        <v>7</v>
      </c>
      <c r="L31" s="139">
        <v>7</v>
      </c>
      <c r="M31" s="139">
        <v>5.5</v>
      </c>
      <c r="N31" s="139">
        <f t="shared" si="21"/>
        <v>11</v>
      </c>
      <c r="O31" s="139">
        <v>7.5</v>
      </c>
      <c r="P31" s="139">
        <v>7.5</v>
      </c>
      <c r="Q31" s="139">
        <f t="shared" si="22"/>
        <v>15</v>
      </c>
      <c r="R31" s="139">
        <v>7.5</v>
      </c>
      <c r="S31" s="139">
        <v>7</v>
      </c>
      <c r="T31" s="139">
        <v>8</v>
      </c>
      <c r="U31" s="139">
        <f t="shared" si="23"/>
        <v>16</v>
      </c>
      <c r="V31" s="139">
        <v>8</v>
      </c>
      <c r="W31" s="139">
        <v>8</v>
      </c>
      <c r="X31" s="139">
        <v>7.5</v>
      </c>
      <c r="Y31" s="139">
        <v>7.5</v>
      </c>
      <c r="Z31" s="139">
        <f t="shared" si="24"/>
        <v>15</v>
      </c>
      <c r="AA31" s="139">
        <v>7</v>
      </c>
      <c r="AB31" s="139">
        <f t="shared" si="25"/>
        <v>14</v>
      </c>
      <c r="AC31" s="141">
        <f>F31+G31+I31+J31+K31+L31+N31+O31+Q31+R31+S31+U31+V31+W31+X31+Z31+AB31</f>
        <v>164.5</v>
      </c>
      <c r="AD31" s="141">
        <f>(AC31/230)*100</f>
        <v>71.521739130434781</v>
      </c>
      <c r="AE31" s="124">
        <f>(100-AD31)*1.5</f>
        <v>42.717391304347828</v>
      </c>
      <c r="AH31" s="124">
        <f t="shared" si="8"/>
        <v>42.717391304347828</v>
      </c>
      <c r="AK31" s="124"/>
    </row>
    <row r="32" spans="1:37" s="83" customFormat="1" x14ac:dyDescent="0.25">
      <c r="A32" s="83" t="s">
        <v>117</v>
      </c>
      <c r="B32" s="83">
        <v>6972</v>
      </c>
      <c r="C32" s="83" t="s">
        <v>118</v>
      </c>
      <c r="D32" s="83" t="s">
        <v>119</v>
      </c>
      <c r="E32" s="83" t="s">
        <v>101</v>
      </c>
      <c r="F32" s="139">
        <v>5.5</v>
      </c>
      <c r="G32" s="139">
        <v>6</v>
      </c>
      <c r="H32" s="139">
        <v>6</v>
      </c>
      <c r="I32" s="140">
        <f t="shared" si="20"/>
        <v>12</v>
      </c>
      <c r="J32" s="139">
        <v>5.5</v>
      </c>
      <c r="K32" s="139">
        <v>7</v>
      </c>
      <c r="L32" s="139">
        <v>5.5</v>
      </c>
      <c r="M32" s="139">
        <v>5.5</v>
      </c>
      <c r="N32" s="139">
        <f t="shared" si="21"/>
        <v>11</v>
      </c>
      <c r="O32" s="139">
        <v>5.5</v>
      </c>
      <c r="P32" s="139">
        <v>7</v>
      </c>
      <c r="Q32" s="139">
        <f t="shared" si="22"/>
        <v>14</v>
      </c>
      <c r="R32" s="139">
        <v>7</v>
      </c>
      <c r="S32" s="139">
        <v>7</v>
      </c>
      <c r="T32" s="139">
        <v>5.5</v>
      </c>
      <c r="U32" s="139">
        <f t="shared" si="23"/>
        <v>11</v>
      </c>
      <c r="V32" s="139">
        <v>7.5</v>
      </c>
      <c r="W32" s="139">
        <v>7</v>
      </c>
      <c r="X32" s="139">
        <v>7</v>
      </c>
      <c r="Y32" s="139">
        <v>5</v>
      </c>
      <c r="Z32" s="139">
        <f t="shared" si="24"/>
        <v>10</v>
      </c>
      <c r="AA32" s="139">
        <v>6.5</v>
      </c>
      <c r="AB32" s="139">
        <f t="shared" si="25"/>
        <v>13</v>
      </c>
      <c r="AC32" s="141">
        <f>F32+G32+I32+J32+K32+L32+N32+O32+Q32+R32+S32+U32+V32+W32+X32+Z32+AB32</f>
        <v>141.5</v>
      </c>
      <c r="AD32" s="141">
        <f>(AC32/230)*100</f>
        <v>61.521739130434781</v>
      </c>
      <c r="AE32" s="124">
        <f>(100-AD32)*1.5</f>
        <v>57.717391304347828</v>
      </c>
      <c r="AH32" s="124">
        <f t="shared" si="8"/>
        <v>57.717391304347828</v>
      </c>
      <c r="AK32" s="124"/>
    </row>
    <row r="33" spans="1:37" s="83" customFormat="1" x14ac:dyDescent="0.25">
      <c r="A33" s="83" t="s">
        <v>105</v>
      </c>
      <c r="B33" s="83">
        <v>6702</v>
      </c>
      <c r="C33" s="83" t="s">
        <v>106</v>
      </c>
      <c r="D33" s="83" t="s">
        <v>41</v>
      </c>
      <c r="E33" s="83" t="s">
        <v>101</v>
      </c>
      <c r="F33" s="139">
        <v>8</v>
      </c>
      <c r="G33" s="139">
        <v>7</v>
      </c>
      <c r="H33" s="139">
        <v>7</v>
      </c>
      <c r="I33" s="140">
        <f t="shared" si="20"/>
        <v>14</v>
      </c>
      <c r="J33" s="139">
        <v>7.5</v>
      </c>
      <c r="K33" s="139">
        <v>7.5</v>
      </c>
      <c r="L33" s="139">
        <v>7.5</v>
      </c>
      <c r="M33" s="139">
        <v>7.5</v>
      </c>
      <c r="N33" s="139">
        <f t="shared" si="21"/>
        <v>15</v>
      </c>
      <c r="O33" s="139">
        <v>7</v>
      </c>
      <c r="P33" s="139">
        <v>7.5</v>
      </c>
      <c r="Q33" s="139">
        <f t="shared" si="22"/>
        <v>15</v>
      </c>
      <c r="R33" s="139">
        <v>7.5</v>
      </c>
      <c r="S33" s="139">
        <v>7</v>
      </c>
      <c r="T33" s="139">
        <v>8</v>
      </c>
      <c r="U33" s="139">
        <f t="shared" si="23"/>
        <v>16</v>
      </c>
      <c r="V33" s="139">
        <v>8</v>
      </c>
      <c r="W33" s="139">
        <v>8</v>
      </c>
      <c r="X33" s="139">
        <v>7.5</v>
      </c>
      <c r="Y33" s="139">
        <v>7.5</v>
      </c>
      <c r="Z33" s="139">
        <f t="shared" si="24"/>
        <v>15</v>
      </c>
      <c r="AA33" s="139">
        <v>7.5</v>
      </c>
      <c r="AB33" s="139">
        <f t="shared" si="25"/>
        <v>15</v>
      </c>
      <c r="AC33" s="141">
        <f>F33+G33+I33+J33+K33+L33+N33+O33+Q33+R33+S33+U33+V33+W33+X33+Z33+AB33</f>
        <v>172.5</v>
      </c>
      <c r="AD33" s="141">
        <f>(AC33/230)*100</f>
        <v>75</v>
      </c>
      <c r="AE33" s="124">
        <f>(100-AD33)*1.5</f>
        <v>37.5</v>
      </c>
      <c r="AH33" s="124">
        <f t="shared" si="8"/>
        <v>37.5</v>
      </c>
      <c r="AK33" s="124"/>
    </row>
    <row r="34" spans="1:37" s="83" customFormat="1" x14ac:dyDescent="0.25">
      <c r="A34" s="83" t="s">
        <v>122</v>
      </c>
      <c r="B34" s="83">
        <v>6994</v>
      </c>
      <c r="C34" s="83" t="s">
        <v>123</v>
      </c>
      <c r="D34" s="83" t="s">
        <v>124</v>
      </c>
      <c r="E34" s="83" t="s">
        <v>28</v>
      </c>
      <c r="F34" s="139"/>
      <c r="G34" s="139"/>
      <c r="H34" s="139"/>
      <c r="I34" s="140">
        <f t="shared" si="20"/>
        <v>0</v>
      </c>
      <c r="J34" s="139"/>
      <c r="K34" s="139"/>
      <c r="L34" s="139"/>
      <c r="M34" s="139"/>
      <c r="N34" s="139">
        <f t="shared" si="21"/>
        <v>0</v>
      </c>
      <c r="O34" s="139"/>
      <c r="P34" s="139"/>
      <c r="Q34" s="139">
        <f t="shared" si="22"/>
        <v>0</v>
      </c>
      <c r="R34" s="139"/>
      <c r="S34" s="139"/>
      <c r="T34" s="139"/>
      <c r="U34" s="139">
        <f t="shared" si="23"/>
        <v>0</v>
      </c>
      <c r="V34" s="139"/>
      <c r="W34" s="139"/>
      <c r="X34" s="139"/>
      <c r="Y34" s="139"/>
      <c r="Z34" s="139">
        <f t="shared" si="24"/>
        <v>0</v>
      </c>
      <c r="AA34" s="139"/>
      <c r="AB34" s="139">
        <f t="shared" si="25"/>
        <v>0</v>
      </c>
      <c r="AC34" s="141"/>
      <c r="AD34" s="141"/>
      <c r="AE34" s="124"/>
      <c r="AH34" s="124">
        <f t="shared" si="8"/>
        <v>0</v>
      </c>
      <c r="AK34" s="124"/>
    </row>
    <row r="35" spans="1:37" s="83" customFormat="1" x14ac:dyDescent="0.25">
      <c r="A35" s="83" t="s">
        <v>125</v>
      </c>
      <c r="B35" s="83">
        <v>6693</v>
      </c>
      <c r="C35" s="83" t="s">
        <v>126</v>
      </c>
      <c r="D35" s="83" t="s">
        <v>96</v>
      </c>
      <c r="E35" s="83" t="s">
        <v>28</v>
      </c>
      <c r="F35" s="139"/>
      <c r="G35" s="139"/>
      <c r="H35" s="139"/>
      <c r="I35" s="140">
        <f t="shared" si="20"/>
        <v>0</v>
      </c>
      <c r="J35" s="139"/>
      <c r="K35" s="139"/>
      <c r="L35" s="139"/>
      <c r="M35" s="139"/>
      <c r="N35" s="139">
        <f t="shared" si="21"/>
        <v>0</v>
      </c>
      <c r="O35" s="139"/>
      <c r="P35" s="139"/>
      <c r="Q35" s="139">
        <f t="shared" si="22"/>
        <v>0</v>
      </c>
      <c r="R35" s="139"/>
      <c r="S35" s="139"/>
      <c r="T35" s="139"/>
      <c r="U35" s="139">
        <f t="shared" si="23"/>
        <v>0</v>
      </c>
      <c r="V35" s="139"/>
      <c r="W35" s="139"/>
      <c r="X35" s="139"/>
      <c r="Y35" s="139"/>
      <c r="Z35" s="139">
        <f t="shared" si="24"/>
        <v>0</v>
      </c>
      <c r="AA35" s="139"/>
      <c r="AB35" s="139">
        <f t="shared" si="25"/>
        <v>0</v>
      </c>
      <c r="AC35" s="141"/>
      <c r="AD35" s="141"/>
      <c r="AE35" s="124"/>
      <c r="AH35" s="124">
        <f t="shared" si="8"/>
        <v>0</v>
      </c>
      <c r="AK35" s="124"/>
    </row>
    <row r="36" spans="1:37" s="83" customFormat="1" x14ac:dyDescent="0.25">
      <c r="A36" s="83" t="s">
        <v>127</v>
      </c>
      <c r="B36" s="83">
        <v>7134</v>
      </c>
      <c r="C36" s="83" t="s">
        <v>128</v>
      </c>
      <c r="D36" s="83" t="s">
        <v>104</v>
      </c>
      <c r="E36" s="83" t="s">
        <v>28</v>
      </c>
      <c r="F36" s="139"/>
      <c r="G36" s="139"/>
      <c r="H36" s="139"/>
      <c r="I36" s="140">
        <f t="shared" si="20"/>
        <v>0</v>
      </c>
      <c r="J36" s="139"/>
      <c r="K36" s="139"/>
      <c r="L36" s="139"/>
      <c r="M36" s="139"/>
      <c r="N36" s="139">
        <f t="shared" si="21"/>
        <v>0</v>
      </c>
      <c r="O36" s="139"/>
      <c r="P36" s="139"/>
      <c r="Q36" s="139">
        <f t="shared" si="22"/>
        <v>0</v>
      </c>
      <c r="R36" s="139"/>
      <c r="S36" s="139"/>
      <c r="T36" s="139"/>
      <c r="U36" s="139">
        <f t="shared" si="23"/>
        <v>0</v>
      </c>
      <c r="V36" s="139"/>
      <c r="W36" s="139"/>
      <c r="X36" s="139"/>
      <c r="Y36" s="139"/>
      <c r="Z36" s="139">
        <f t="shared" si="24"/>
        <v>0</v>
      </c>
      <c r="AA36" s="139"/>
      <c r="AB36" s="139">
        <f t="shared" si="25"/>
        <v>0</v>
      </c>
      <c r="AC36" s="141"/>
      <c r="AD36" s="141"/>
      <c r="AE36" s="124"/>
      <c r="AH36" s="124">
        <f t="shared" si="8"/>
        <v>0</v>
      </c>
      <c r="AK36" s="124"/>
    </row>
    <row r="37" spans="1:37" s="83" customFormat="1" x14ac:dyDescent="0.25">
      <c r="A37" s="83" t="s">
        <v>102</v>
      </c>
      <c r="B37" s="83">
        <v>7135</v>
      </c>
      <c r="C37" s="83" t="s">
        <v>103</v>
      </c>
      <c r="D37" s="83" t="s">
        <v>104</v>
      </c>
      <c r="E37" s="83" t="s">
        <v>101</v>
      </c>
      <c r="F37" s="139">
        <v>8</v>
      </c>
      <c r="G37" s="139">
        <v>7.5</v>
      </c>
      <c r="H37" s="139">
        <v>7.5</v>
      </c>
      <c r="I37" s="140">
        <f t="shared" si="20"/>
        <v>15</v>
      </c>
      <c r="J37" s="139">
        <v>7</v>
      </c>
      <c r="K37" s="139">
        <v>4</v>
      </c>
      <c r="L37" s="139">
        <v>6.5</v>
      </c>
      <c r="M37" s="139">
        <v>7.5</v>
      </c>
      <c r="N37" s="139">
        <f t="shared" si="21"/>
        <v>15</v>
      </c>
      <c r="O37" s="139">
        <v>7.5</v>
      </c>
      <c r="P37" s="139">
        <v>7.5</v>
      </c>
      <c r="Q37" s="139">
        <f t="shared" si="22"/>
        <v>15</v>
      </c>
      <c r="R37" s="139">
        <v>7.5</v>
      </c>
      <c r="S37" s="139">
        <v>7</v>
      </c>
      <c r="T37" s="139">
        <v>7.5</v>
      </c>
      <c r="U37" s="139">
        <f t="shared" si="23"/>
        <v>15</v>
      </c>
      <c r="V37" s="139">
        <v>8</v>
      </c>
      <c r="W37" s="139">
        <v>7.5</v>
      </c>
      <c r="X37" s="139">
        <v>7</v>
      </c>
      <c r="Y37" s="139">
        <v>7.5</v>
      </c>
      <c r="Z37" s="139">
        <f t="shared" si="24"/>
        <v>15</v>
      </c>
      <c r="AA37" s="139">
        <v>7</v>
      </c>
      <c r="AB37" s="139">
        <f t="shared" si="25"/>
        <v>14</v>
      </c>
      <c r="AC37" s="141">
        <f>F37+G37+I37+J37+K37+L37+N37+O37+Q37+R37+S37+U37+V37+W37+X37+Z37+AB37</f>
        <v>166.5</v>
      </c>
      <c r="AD37" s="141">
        <f>(AC37/230)*100</f>
        <v>72.391304347826093</v>
      </c>
      <c r="AE37" s="124">
        <f>(100-AD37)*1.5</f>
        <v>41.41304347826086</v>
      </c>
      <c r="AH37" s="124">
        <f t="shared" si="8"/>
        <v>41.41304347826086</v>
      </c>
      <c r="AK37" s="124"/>
    </row>
    <row r="38" spans="1:37" s="83" customFormat="1" x14ac:dyDescent="0.25">
      <c r="A38" s="83" t="s">
        <v>98</v>
      </c>
      <c r="B38" s="83">
        <v>7122</v>
      </c>
      <c r="C38" s="83" t="s">
        <v>99</v>
      </c>
      <c r="D38" s="83" t="s">
        <v>100</v>
      </c>
      <c r="E38" s="83" t="s">
        <v>101</v>
      </c>
      <c r="F38" s="139">
        <v>8</v>
      </c>
      <c r="G38" s="139">
        <v>7.5</v>
      </c>
      <c r="H38" s="139">
        <v>7.5</v>
      </c>
      <c r="I38" s="140">
        <f t="shared" si="20"/>
        <v>15</v>
      </c>
      <c r="J38" s="139">
        <v>7.5</v>
      </c>
      <c r="K38" s="139">
        <v>7.5</v>
      </c>
      <c r="L38" s="139">
        <v>8</v>
      </c>
      <c r="M38" s="139">
        <v>6.5</v>
      </c>
      <c r="N38" s="139">
        <f t="shared" si="21"/>
        <v>13</v>
      </c>
      <c r="O38" s="139">
        <v>7.5</v>
      </c>
      <c r="P38" s="139">
        <v>7.5</v>
      </c>
      <c r="Q38" s="139">
        <f t="shared" si="22"/>
        <v>15</v>
      </c>
      <c r="R38" s="139">
        <v>7.5</v>
      </c>
      <c r="S38" s="139">
        <v>6.5</v>
      </c>
      <c r="T38" s="139">
        <v>8</v>
      </c>
      <c r="U38" s="139">
        <f t="shared" si="23"/>
        <v>16</v>
      </c>
      <c r="V38" s="139">
        <v>8</v>
      </c>
      <c r="W38" s="139">
        <v>8</v>
      </c>
      <c r="X38" s="139">
        <v>6.5</v>
      </c>
      <c r="Y38" s="139">
        <v>7.5</v>
      </c>
      <c r="Z38" s="139">
        <f t="shared" si="24"/>
        <v>15</v>
      </c>
      <c r="AA38" s="139">
        <v>7.5</v>
      </c>
      <c r="AB38" s="139">
        <f t="shared" si="25"/>
        <v>15</v>
      </c>
      <c r="AC38" s="141">
        <f>F38+G38+I38+J38+K38+L38+N38+O38+Q38+R38+S38+U38+V38+W38+X38+Z38+AB38</f>
        <v>171.5</v>
      </c>
      <c r="AD38" s="141">
        <f>(AC38/230)*100</f>
        <v>74.565217391304344</v>
      </c>
      <c r="AE38" s="124">
        <f>(100-AD38)*1.5</f>
        <v>38.152173913043484</v>
      </c>
      <c r="AH38" s="124">
        <f t="shared" si="8"/>
        <v>38.152173913043484</v>
      </c>
      <c r="AK38" s="124"/>
    </row>
    <row r="39" spans="1:37" s="83" customFormat="1" x14ac:dyDescent="0.25">
      <c r="A39" s="83" t="s">
        <v>115</v>
      </c>
      <c r="B39" s="83">
        <v>6314</v>
      </c>
      <c r="C39" s="83" t="s">
        <v>116</v>
      </c>
      <c r="D39" s="83" t="s">
        <v>100</v>
      </c>
      <c r="E39" s="83" t="s">
        <v>101</v>
      </c>
      <c r="F39" s="139">
        <v>8</v>
      </c>
      <c r="G39" s="139">
        <v>7.5</v>
      </c>
      <c r="H39" s="139">
        <v>7.5</v>
      </c>
      <c r="I39" s="140">
        <f t="shared" si="20"/>
        <v>15</v>
      </c>
      <c r="J39" s="139">
        <v>7.5</v>
      </c>
      <c r="K39" s="139">
        <v>7.5</v>
      </c>
      <c r="L39" s="139">
        <v>6</v>
      </c>
      <c r="M39" s="139">
        <v>4</v>
      </c>
      <c r="N39" s="139">
        <f t="shared" si="21"/>
        <v>8</v>
      </c>
      <c r="O39" s="139">
        <v>7.5</v>
      </c>
      <c r="P39" s="139">
        <v>7.5</v>
      </c>
      <c r="Q39" s="139">
        <f t="shared" si="22"/>
        <v>15</v>
      </c>
      <c r="R39" s="139">
        <v>7.5</v>
      </c>
      <c r="S39" s="139">
        <v>6</v>
      </c>
      <c r="T39" s="139">
        <v>4</v>
      </c>
      <c r="U39" s="139">
        <f t="shared" si="23"/>
        <v>8</v>
      </c>
      <c r="V39" s="139">
        <v>8</v>
      </c>
      <c r="W39" s="139">
        <v>7.5</v>
      </c>
      <c r="X39" s="139">
        <v>7</v>
      </c>
      <c r="Y39" s="139">
        <v>7.5</v>
      </c>
      <c r="Z39" s="139">
        <f t="shared" si="24"/>
        <v>15</v>
      </c>
      <c r="AA39" s="139">
        <v>6</v>
      </c>
      <c r="AB39" s="139">
        <f t="shared" si="25"/>
        <v>12</v>
      </c>
      <c r="AC39" s="141">
        <f>F39+G39+I39+J39+K39+L39+N39+O39+Q39+R39+S39+U39+V39+W39+X39+Z39+AB39</f>
        <v>153</v>
      </c>
      <c r="AD39" s="141">
        <f>(AC39/230)*100</f>
        <v>66.521739130434781</v>
      </c>
      <c r="AE39" s="124">
        <f>(100-AD39)*1.5</f>
        <v>50.217391304347828</v>
      </c>
      <c r="AH39" s="124">
        <f t="shared" si="8"/>
        <v>50.217391304347828</v>
      </c>
      <c r="AK39" s="124"/>
    </row>
    <row r="40" spans="1:37" s="83" customFormat="1" x14ac:dyDescent="0.25">
      <c r="A40" s="83" t="s">
        <v>112</v>
      </c>
      <c r="B40" s="83">
        <v>7225</v>
      </c>
      <c r="C40" s="83" t="s">
        <v>113</v>
      </c>
      <c r="D40" s="83" t="s">
        <v>114</v>
      </c>
      <c r="E40" s="83" t="s">
        <v>101</v>
      </c>
      <c r="F40" s="139">
        <v>8</v>
      </c>
      <c r="G40" s="139">
        <v>7.5</v>
      </c>
      <c r="H40" s="139">
        <v>5</v>
      </c>
      <c r="I40" s="140">
        <f t="shared" si="20"/>
        <v>10</v>
      </c>
      <c r="J40" s="139">
        <v>7.5</v>
      </c>
      <c r="K40" s="139">
        <v>8</v>
      </c>
      <c r="L40" s="139">
        <v>7.5</v>
      </c>
      <c r="M40" s="139">
        <v>7.5</v>
      </c>
      <c r="N40" s="139">
        <f t="shared" si="21"/>
        <v>15</v>
      </c>
      <c r="O40" s="139">
        <v>6</v>
      </c>
      <c r="P40" s="139">
        <v>7.5</v>
      </c>
      <c r="Q40" s="139">
        <f t="shared" si="22"/>
        <v>15</v>
      </c>
      <c r="R40" s="139">
        <v>7.5</v>
      </c>
      <c r="S40" s="139">
        <v>7</v>
      </c>
      <c r="T40" s="139">
        <v>5</v>
      </c>
      <c r="U40" s="139">
        <f t="shared" si="23"/>
        <v>10</v>
      </c>
      <c r="V40" s="139">
        <v>8</v>
      </c>
      <c r="W40" s="139">
        <v>7.5</v>
      </c>
      <c r="X40" s="139">
        <v>7.5</v>
      </c>
      <c r="Y40" s="139">
        <v>7.5</v>
      </c>
      <c r="Z40" s="139">
        <f t="shared" si="24"/>
        <v>15</v>
      </c>
      <c r="AA40" s="139">
        <v>7</v>
      </c>
      <c r="AB40" s="139">
        <f t="shared" si="25"/>
        <v>14</v>
      </c>
      <c r="AC40" s="141">
        <f>F40+G40+I40+J40+K40+L40+N40+O40+Q40+R40+S40+U40+V40+W40+X40+Z40+AB40</f>
        <v>161</v>
      </c>
      <c r="AD40" s="141">
        <f>(AC40/230)*100</f>
        <v>70</v>
      </c>
      <c r="AE40" s="124">
        <f>(100-AD40)*1.5</f>
        <v>45</v>
      </c>
      <c r="AH40" s="124">
        <f t="shared" si="8"/>
        <v>45</v>
      </c>
      <c r="AK40" s="124"/>
    </row>
    <row r="41" spans="1:37" s="83" customFormat="1" x14ac:dyDescent="0.25">
      <c r="A41" s="83" t="s">
        <v>107</v>
      </c>
      <c r="B41" s="83">
        <v>6316</v>
      </c>
      <c r="C41" s="83" t="s">
        <v>108</v>
      </c>
      <c r="D41" s="83" t="s">
        <v>104</v>
      </c>
      <c r="E41" s="83" t="s">
        <v>101</v>
      </c>
      <c r="F41" s="139">
        <v>8</v>
      </c>
      <c r="G41" s="139">
        <v>6</v>
      </c>
      <c r="H41" s="139">
        <v>7.5</v>
      </c>
      <c r="I41" s="140">
        <f t="shared" si="20"/>
        <v>15</v>
      </c>
      <c r="J41" s="139">
        <v>7.5</v>
      </c>
      <c r="K41" s="139">
        <v>6</v>
      </c>
      <c r="L41" s="139">
        <v>7</v>
      </c>
      <c r="M41" s="139">
        <v>4</v>
      </c>
      <c r="N41" s="139">
        <f t="shared" si="21"/>
        <v>8</v>
      </c>
      <c r="O41" s="139">
        <v>7.5</v>
      </c>
      <c r="P41" s="139">
        <v>7.5</v>
      </c>
      <c r="Q41" s="139">
        <f t="shared" si="22"/>
        <v>15</v>
      </c>
      <c r="R41" s="139">
        <v>7.5</v>
      </c>
      <c r="S41" s="139">
        <v>7.5</v>
      </c>
      <c r="T41" s="139">
        <v>8</v>
      </c>
      <c r="U41" s="139">
        <f t="shared" si="23"/>
        <v>16</v>
      </c>
      <c r="V41" s="139">
        <v>6.5</v>
      </c>
      <c r="W41" s="139">
        <v>7.5</v>
      </c>
      <c r="X41" s="139">
        <v>7.5</v>
      </c>
      <c r="Y41" s="139">
        <v>7.5</v>
      </c>
      <c r="Z41" s="139">
        <f t="shared" si="24"/>
        <v>15</v>
      </c>
      <c r="AA41" s="139">
        <v>7</v>
      </c>
      <c r="AB41" s="139">
        <f t="shared" si="25"/>
        <v>14</v>
      </c>
      <c r="AC41" s="141">
        <f>F41+G41+I41+J41+K41+L41+N41+O41+Q41+R41+S41+U41+V41+W41+X41+Z41+AB41</f>
        <v>161.5</v>
      </c>
      <c r="AD41" s="141">
        <f>(AC41/230)*100</f>
        <v>70.217391304347828</v>
      </c>
      <c r="AE41" s="124">
        <f>(100-AD41)*1.5</f>
        <v>44.673913043478258</v>
      </c>
      <c r="AH41" s="124">
        <f t="shared" si="8"/>
        <v>44.673913043478258</v>
      </c>
      <c r="AK41" s="124"/>
    </row>
    <row r="42" spans="1:37" s="83" customFormat="1" x14ac:dyDescent="0.25">
      <c r="F42" s="139"/>
      <c r="G42" s="139"/>
      <c r="H42" s="139"/>
      <c r="I42" s="140">
        <f t="shared" si="0"/>
        <v>0</v>
      </c>
      <c r="J42" s="139"/>
      <c r="K42" s="139"/>
      <c r="L42" s="139"/>
      <c r="M42" s="139"/>
      <c r="N42" s="139">
        <f t="shared" si="1"/>
        <v>0</v>
      </c>
      <c r="O42" s="139"/>
      <c r="P42" s="139"/>
      <c r="Q42" s="139">
        <f t="shared" si="2"/>
        <v>0</v>
      </c>
      <c r="R42" s="139"/>
      <c r="S42" s="139"/>
      <c r="T42" s="139"/>
      <c r="U42" s="139">
        <f t="shared" si="19"/>
        <v>0</v>
      </c>
      <c r="V42" s="139"/>
      <c r="W42" s="139"/>
      <c r="X42" s="139"/>
      <c r="Y42" s="139"/>
      <c r="Z42" s="139">
        <f t="shared" si="4"/>
        <v>0</v>
      </c>
      <c r="AA42" s="139"/>
      <c r="AB42" s="139">
        <f t="shared" si="5"/>
        <v>0</v>
      </c>
      <c r="AC42" s="141"/>
      <c r="AD42" s="141"/>
      <c r="AE42" s="124"/>
      <c r="AH42" s="124"/>
      <c r="AK42" s="124"/>
    </row>
    <row r="43" spans="1:37" s="83" customFormat="1" x14ac:dyDescent="0.25">
      <c r="F43" s="139"/>
      <c r="G43" s="139"/>
      <c r="H43" s="139"/>
      <c r="I43" s="140">
        <f t="shared" si="0"/>
        <v>0</v>
      </c>
      <c r="J43" s="139"/>
      <c r="K43" s="139"/>
      <c r="L43" s="139"/>
      <c r="M43" s="139"/>
      <c r="N43" s="139">
        <f t="shared" si="1"/>
        <v>0</v>
      </c>
      <c r="O43" s="139"/>
      <c r="P43" s="139"/>
      <c r="Q43" s="139">
        <f t="shared" si="2"/>
        <v>0</v>
      </c>
      <c r="R43" s="139"/>
      <c r="S43" s="139"/>
      <c r="T43" s="139"/>
      <c r="U43" s="139">
        <f t="shared" si="19"/>
        <v>0</v>
      </c>
      <c r="V43" s="139"/>
      <c r="W43" s="139"/>
      <c r="X43" s="139"/>
      <c r="Y43" s="139"/>
      <c r="Z43" s="139">
        <f t="shared" si="4"/>
        <v>0</v>
      </c>
      <c r="AA43" s="139"/>
      <c r="AB43" s="139">
        <f t="shared" si="5"/>
        <v>0</v>
      </c>
      <c r="AC43" s="141"/>
      <c r="AD43" s="141"/>
      <c r="AE43" s="124"/>
      <c r="AH43" s="124"/>
      <c r="AK43" s="124"/>
    </row>
    <row r="44" spans="1:37" s="83" customFormat="1" x14ac:dyDescent="0.25">
      <c r="A44" s="61" t="s">
        <v>35</v>
      </c>
      <c r="B44" s="60"/>
      <c r="C44" s="60"/>
      <c r="D44" s="142"/>
      <c r="F44" s="139"/>
      <c r="G44" s="139"/>
      <c r="H44" s="139"/>
      <c r="I44" s="140">
        <f t="shared" si="0"/>
        <v>0</v>
      </c>
      <c r="J44" s="139"/>
      <c r="K44" s="139"/>
      <c r="L44" s="139"/>
      <c r="M44" s="139"/>
      <c r="N44" s="139">
        <f t="shared" si="1"/>
        <v>0</v>
      </c>
      <c r="O44" s="139"/>
      <c r="P44" s="139"/>
      <c r="Q44" s="139">
        <f t="shared" si="2"/>
        <v>0</v>
      </c>
      <c r="R44" s="139"/>
      <c r="S44" s="139"/>
      <c r="T44" s="139"/>
      <c r="U44" s="139">
        <f t="shared" si="19"/>
        <v>0</v>
      </c>
      <c r="V44" s="139"/>
      <c r="W44" s="139"/>
      <c r="X44" s="139"/>
      <c r="Y44" s="139"/>
      <c r="Z44" s="139">
        <f t="shared" si="4"/>
        <v>0</v>
      </c>
      <c r="AA44" s="139"/>
      <c r="AB44" s="139">
        <f t="shared" si="5"/>
        <v>0</v>
      </c>
      <c r="AC44" s="141">
        <f t="shared" si="6"/>
        <v>0</v>
      </c>
      <c r="AD44" s="141">
        <f t="shared" si="10"/>
        <v>0</v>
      </c>
      <c r="AE44" s="124">
        <f t="shared" si="11"/>
        <v>150</v>
      </c>
      <c r="AH44" s="124">
        <f t="shared" si="8"/>
        <v>150</v>
      </c>
      <c r="AK44" s="124"/>
    </row>
    <row r="45" spans="1:37" s="83" customFormat="1" x14ac:dyDescent="0.25">
      <c r="A45" s="60" t="s">
        <v>39</v>
      </c>
      <c r="B45" s="60">
        <v>6506</v>
      </c>
      <c r="C45" s="60" t="s">
        <v>40</v>
      </c>
      <c r="D45" s="142" t="s">
        <v>41</v>
      </c>
      <c r="F45" s="139">
        <v>7</v>
      </c>
      <c r="G45" s="139">
        <v>6.5</v>
      </c>
      <c r="H45" s="139">
        <v>5.5</v>
      </c>
      <c r="I45" s="140">
        <f t="shared" si="0"/>
        <v>11</v>
      </c>
      <c r="J45" s="139">
        <v>7</v>
      </c>
      <c r="K45" s="139">
        <v>5.5</v>
      </c>
      <c r="L45" s="139">
        <v>6</v>
      </c>
      <c r="M45" s="139">
        <v>5.5</v>
      </c>
      <c r="N45" s="139">
        <f t="shared" si="1"/>
        <v>11</v>
      </c>
      <c r="O45" s="139">
        <v>7</v>
      </c>
      <c r="P45" s="139">
        <v>6</v>
      </c>
      <c r="Q45" s="139">
        <f t="shared" si="2"/>
        <v>12</v>
      </c>
      <c r="R45" s="139">
        <v>5.5</v>
      </c>
      <c r="S45" s="139">
        <v>6</v>
      </c>
      <c r="T45" s="139">
        <v>5</v>
      </c>
      <c r="U45" s="139">
        <f t="shared" si="19"/>
        <v>10</v>
      </c>
      <c r="V45" s="139">
        <v>7</v>
      </c>
      <c r="W45" s="139">
        <v>7</v>
      </c>
      <c r="X45" s="139">
        <v>6</v>
      </c>
      <c r="Y45" s="139">
        <v>5.5</v>
      </c>
      <c r="Z45" s="139">
        <f t="shared" si="4"/>
        <v>11</v>
      </c>
      <c r="AA45" s="139">
        <v>6</v>
      </c>
      <c r="AB45" s="139">
        <f t="shared" si="5"/>
        <v>12</v>
      </c>
      <c r="AC45" s="141">
        <f t="shared" si="6"/>
        <v>137.5</v>
      </c>
      <c r="AD45" s="141">
        <f t="shared" si="10"/>
        <v>59.782608695652172</v>
      </c>
      <c r="AE45" s="124">
        <f t="shared" si="11"/>
        <v>60.326086956521742</v>
      </c>
      <c r="AH45" s="124">
        <f t="shared" si="8"/>
        <v>60.326086956521742</v>
      </c>
      <c r="AK45" s="124"/>
    </row>
    <row r="46" spans="1:37" s="83" customFormat="1" x14ac:dyDescent="0.25">
      <c r="A46" s="143" t="s">
        <v>36</v>
      </c>
      <c r="B46" s="60">
        <v>6714</v>
      </c>
      <c r="C46" s="60" t="s">
        <v>37</v>
      </c>
      <c r="D46" s="62" t="s">
        <v>38</v>
      </c>
      <c r="F46" s="139">
        <v>7.5</v>
      </c>
      <c r="G46" s="139">
        <v>7</v>
      </c>
      <c r="H46" s="139">
        <v>7</v>
      </c>
      <c r="I46" s="140">
        <f t="shared" si="0"/>
        <v>14</v>
      </c>
      <c r="J46" s="139">
        <v>7.5</v>
      </c>
      <c r="K46" s="139">
        <v>6.5</v>
      </c>
      <c r="L46" s="139">
        <v>6</v>
      </c>
      <c r="M46" s="139">
        <v>6.5</v>
      </c>
      <c r="N46" s="139">
        <f t="shared" si="1"/>
        <v>13</v>
      </c>
      <c r="O46" s="139">
        <v>8</v>
      </c>
      <c r="P46" s="139">
        <v>6</v>
      </c>
      <c r="Q46" s="139">
        <f t="shared" si="2"/>
        <v>12</v>
      </c>
      <c r="R46" s="139">
        <v>6</v>
      </c>
      <c r="S46" s="139">
        <v>6</v>
      </c>
      <c r="T46" s="139">
        <v>6.5</v>
      </c>
      <c r="U46" s="139">
        <f t="shared" si="19"/>
        <v>13</v>
      </c>
      <c r="V46" s="139">
        <v>7</v>
      </c>
      <c r="W46" s="139">
        <v>7.5</v>
      </c>
      <c r="X46" s="139">
        <v>7</v>
      </c>
      <c r="Y46" s="139">
        <v>6</v>
      </c>
      <c r="Z46" s="139">
        <f t="shared" si="4"/>
        <v>12</v>
      </c>
      <c r="AA46" s="139">
        <v>8</v>
      </c>
      <c r="AB46" s="139">
        <f t="shared" si="5"/>
        <v>16</v>
      </c>
      <c r="AC46" s="141">
        <f t="shared" si="6"/>
        <v>156</v>
      </c>
      <c r="AD46" s="141">
        <f t="shared" si="10"/>
        <v>67.826086956521735</v>
      </c>
      <c r="AE46" s="124">
        <f t="shared" si="11"/>
        <v>48.260869565217398</v>
      </c>
      <c r="AH46" s="124">
        <f t="shared" si="8"/>
        <v>48.260869565217398</v>
      </c>
      <c r="AK46" s="124"/>
    </row>
    <row r="47" spans="1:37" s="83" customFormat="1" x14ac:dyDescent="0.25">
      <c r="A47" s="60" t="s">
        <v>25</v>
      </c>
      <c r="B47" s="60">
        <v>6644</v>
      </c>
      <c r="C47" s="60" t="s">
        <v>42</v>
      </c>
      <c r="D47" s="142" t="s">
        <v>27</v>
      </c>
      <c r="E47" s="83" t="s">
        <v>28</v>
      </c>
      <c r="F47" s="139"/>
      <c r="G47" s="139"/>
      <c r="H47" s="139"/>
      <c r="I47" s="140">
        <f t="shared" si="0"/>
        <v>0</v>
      </c>
      <c r="J47" s="139"/>
      <c r="K47" s="139"/>
      <c r="L47" s="139"/>
      <c r="M47" s="139"/>
      <c r="N47" s="139">
        <f t="shared" si="1"/>
        <v>0</v>
      </c>
      <c r="O47" s="139"/>
      <c r="P47" s="139"/>
      <c r="Q47" s="139">
        <f t="shared" si="2"/>
        <v>0</v>
      </c>
      <c r="R47" s="139"/>
      <c r="S47" s="139"/>
      <c r="T47" s="139"/>
      <c r="U47" s="139">
        <f t="shared" si="19"/>
        <v>0</v>
      </c>
      <c r="V47" s="139"/>
      <c r="W47" s="139"/>
      <c r="X47" s="139"/>
      <c r="Y47" s="139"/>
      <c r="Z47" s="139">
        <f t="shared" si="4"/>
        <v>0</v>
      </c>
      <c r="AA47" s="139"/>
      <c r="AB47" s="139">
        <f t="shared" si="5"/>
        <v>0</v>
      </c>
      <c r="AC47" s="141"/>
      <c r="AD47" s="141"/>
      <c r="AE47" s="124"/>
      <c r="AH47" s="124">
        <f t="shared" si="8"/>
        <v>0</v>
      </c>
      <c r="AK47" s="124"/>
    </row>
    <row r="48" spans="1:37" s="83" customFormat="1" x14ac:dyDescent="0.25">
      <c r="F48" s="139"/>
      <c r="G48" s="139"/>
      <c r="H48" s="139"/>
      <c r="I48" s="140">
        <f t="shared" si="0"/>
        <v>0</v>
      </c>
      <c r="J48" s="139"/>
      <c r="K48" s="139"/>
      <c r="L48" s="139"/>
      <c r="M48" s="139"/>
      <c r="N48" s="139">
        <f t="shared" si="1"/>
        <v>0</v>
      </c>
      <c r="O48" s="139"/>
      <c r="P48" s="139"/>
      <c r="Q48" s="139">
        <f t="shared" si="2"/>
        <v>0</v>
      </c>
      <c r="R48" s="139"/>
      <c r="S48" s="139"/>
      <c r="T48" s="139"/>
      <c r="U48" s="139">
        <f t="shared" si="19"/>
        <v>0</v>
      </c>
      <c r="V48" s="139"/>
      <c r="W48" s="139"/>
      <c r="X48" s="139"/>
      <c r="Y48" s="139"/>
      <c r="Z48" s="139">
        <f t="shared" si="4"/>
        <v>0</v>
      </c>
      <c r="AA48" s="139"/>
      <c r="AB48" s="139">
        <f t="shared" si="5"/>
        <v>0</v>
      </c>
      <c r="AC48" s="141"/>
      <c r="AD48" s="141"/>
      <c r="AE48" s="124"/>
      <c r="AH48" s="124">
        <f t="shared" si="8"/>
        <v>0</v>
      </c>
      <c r="AK48" s="124"/>
    </row>
    <row r="49" spans="6:37" s="83" customFormat="1" x14ac:dyDescent="0.25">
      <c r="F49" s="139"/>
      <c r="G49" s="139"/>
      <c r="H49" s="139"/>
      <c r="I49" s="140">
        <f t="shared" si="0"/>
        <v>0</v>
      </c>
      <c r="J49" s="139"/>
      <c r="K49" s="139"/>
      <c r="L49" s="139"/>
      <c r="M49" s="139"/>
      <c r="N49" s="139">
        <f t="shared" si="1"/>
        <v>0</v>
      </c>
      <c r="O49" s="139"/>
      <c r="P49" s="139"/>
      <c r="Q49" s="139">
        <f t="shared" si="2"/>
        <v>0</v>
      </c>
      <c r="R49" s="139"/>
      <c r="S49" s="139"/>
      <c r="T49" s="139"/>
      <c r="U49" s="139">
        <f t="shared" si="19"/>
        <v>0</v>
      </c>
      <c r="V49" s="139"/>
      <c r="W49" s="139"/>
      <c r="X49" s="139"/>
      <c r="Y49" s="139"/>
      <c r="Z49" s="139">
        <f t="shared" si="4"/>
        <v>0</v>
      </c>
      <c r="AA49" s="139"/>
      <c r="AB49" s="139">
        <f t="shared" si="5"/>
        <v>0</v>
      </c>
      <c r="AC49" s="141"/>
      <c r="AD49" s="144"/>
      <c r="AE49" s="124"/>
      <c r="AH49" s="124">
        <f t="shared" si="8"/>
        <v>0</v>
      </c>
      <c r="AK49" s="124"/>
    </row>
    <row r="50" spans="6:37" s="83" customFormat="1" x14ac:dyDescent="0.25">
      <c r="F50" s="139"/>
      <c r="G50" s="139"/>
      <c r="H50" s="139"/>
      <c r="I50" s="140">
        <f t="shared" si="0"/>
        <v>0</v>
      </c>
      <c r="J50" s="139"/>
      <c r="K50" s="139"/>
      <c r="L50" s="139"/>
      <c r="M50" s="139"/>
      <c r="N50" s="139">
        <f t="shared" si="1"/>
        <v>0</v>
      </c>
      <c r="O50" s="139"/>
      <c r="P50" s="139"/>
      <c r="Q50" s="139">
        <f t="shared" si="2"/>
        <v>0</v>
      </c>
      <c r="R50" s="139"/>
      <c r="S50" s="139"/>
      <c r="T50" s="139"/>
      <c r="U50" s="139">
        <f t="shared" si="19"/>
        <v>0</v>
      </c>
      <c r="V50" s="139"/>
      <c r="W50" s="139"/>
      <c r="X50" s="139"/>
      <c r="Y50" s="139"/>
      <c r="Z50" s="139">
        <f t="shared" si="4"/>
        <v>0</v>
      </c>
      <c r="AA50" s="139"/>
      <c r="AB50" s="139">
        <f t="shared" si="5"/>
        <v>0</v>
      </c>
      <c r="AC50" s="141"/>
      <c r="AD50" s="144"/>
      <c r="AE50" s="124"/>
      <c r="AH50" s="124">
        <f t="shared" si="8"/>
        <v>0</v>
      </c>
      <c r="AK50" s="124"/>
    </row>
    <row r="51" spans="6:37" s="83" customFormat="1" x14ac:dyDescent="0.25">
      <c r="F51" s="139"/>
      <c r="G51" s="139"/>
      <c r="H51" s="139"/>
      <c r="I51" s="140">
        <f t="shared" si="0"/>
        <v>0</v>
      </c>
      <c r="J51" s="139"/>
      <c r="K51" s="139"/>
      <c r="L51" s="139"/>
      <c r="M51" s="139"/>
      <c r="N51" s="139">
        <f t="shared" si="1"/>
        <v>0</v>
      </c>
      <c r="O51" s="139"/>
      <c r="P51" s="139"/>
      <c r="Q51" s="139">
        <f t="shared" si="2"/>
        <v>0</v>
      </c>
      <c r="R51" s="139"/>
      <c r="S51" s="139"/>
      <c r="T51" s="139"/>
      <c r="U51" s="139">
        <f t="shared" si="19"/>
        <v>0</v>
      </c>
      <c r="V51" s="139"/>
      <c r="W51" s="139"/>
      <c r="X51" s="139"/>
      <c r="Y51" s="139"/>
      <c r="Z51" s="139">
        <f t="shared" si="4"/>
        <v>0</v>
      </c>
      <c r="AA51" s="139"/>
      <c r="AB51" s="139">
        <f t="shared" si="5"/>
        <v>0</v>
      </c>
      <c r="AC51" s="141"/>
      <c r="AD51" s="144"/>
      <c r="AE51" s="124"/>
      <c r="AH51" s="124">
        <f t="shared" si="8"/>
        <v>0</v>
      </c>
      <c r="AK51" s="124"/>
    </row>
    <row r="52" spans="6:37" s="83" customFormat="1" x14ac:dyDescent="0.25">
      <c r="F52" s="139"/>
      <c r="G52" s="139"/>
      <c r="H52" s="139"/>
      <c r="I52" s="140">
        <f t="shared" si="0"/>
        <v>0</v>
      </c>
      <c r="J52" s="139"/>
      <c r="K52" s="139"/>
      <c r="L52" s="139"/>
      <c r="M52" s="139"/>
      <c r="N52" s="139">
        <f t="shared" si="1"/>
        <v>0</v>
      </c>
      <c r="O52" s="139"/>
      <c r="P52" s="139"/>
      <c r="Q52" s="139">
        <f t="shared" si="2"/>
        <v>0</v>
      </c>
      <c r="R52" s="139"/>
      <c r="S52" s="139"/>
      <c r="T52" s="139"/>
      <c r="U52" s="139">
        <f t="shared" si="19"/>
        <v>0</v>
      </c>
      <c r="V52" s="139"/>
      <c r="W52" s="139"/>
      <c r="X52" s="139"/>
      <c r="Y52" s="139"/>
      <c r="Z52" s="139">
        <f t="shared" si="4"/>
        <v>0</v>
      </c>
      <c r="AA52" s="139"/>
      <c r="AB52" s="139">
        <f t="shared" si="5"/>
        <v>0</v>
      </c>
      <c r="AC52" s="141"/>
      <c r="AD52" s="144"/>
      <c r="AE52" s="124"/>
      <c r="AH52" s="124">
        <f t="shared" si="8"/>
        <v>0</v>
      </c>
      <c r="AK52" s="124"/>
    </row>
    <row r="53" spans="6:37" s="83" customFormat="1" x14ac:dyDescent="0.25">
      <c r="F53" s="139"/>
      <c r="G53" s="139"/>
      <c r="H53" s="139"/>
      <c r="I53" s="140">
        <f t="shared" si="0"/>
        <v>0</v>
      </c>
      <c r="J53" s="139"/>
      <c r="K53" s="139"/>
      <c r="L53" s="139"/>
      <c r="M53" s="139"/>
      <c r="N53" s="139">
        <f t="shared" si="1"/>
        <v>0</v>
      </c>
      <c r="O53" s="139"/>
      <c r="P53" s="139"/>
      <c r="Q53" s="139">
        <f t="shared" si="2"/>
        <v>0</v>
      </c>
      <c r="R53" s="139"/>
      <c r="S53" s="139"/>
      <c r="T53" s="139"/>
      <c r="U53" s="139">
        <f t="shared" si="19"/>
        <v>0</v>
      </c>
      <c r="V53" s="139"/>
      <c r="W53" s="139"/>
      <c r="X53" s="139"/>
      <c r="Y53" s="139"/>
      <c r="Z53" s="139">
        <f t="shared" si="4"/>
        <v>0</v>
      </c>
      <c r="AA53" s="139"/>
      <c r="AB53" s="139">
        <f t="shared" si="5"/>
        <v>0</v>
      </c>
      <c r="AC53" s="141"/>
      <c r="AD53" s="144"/>
      <c r="AE53" s="124"/>
      <c r="AH53" s="124">
        <f t="shared" si="8"/>
        <v>0</v>
      </c>
      <c r="AK53" s="124"/>
    </row>
    <row r="54" spans="6:37" s="83" customFormat="1" x14ac:dyDescent="0.25">
      <c r="F54" s="139"/>
      <c r="G54" s="139"/>
      <c r="H54" s="139"/>
      <c r="I54" s="140">
        <f t="shared" si="0"/>
        <v>0</v>
      </c>
      <c r="J54" s="139"/>
      <c r="K54" s="139"/>
      <c r="L54" s="139"/>
      <c r="M54" s="139"/>
      <c r="N54" s="139">
        <f t="shared" si="1"/>
        <v>0</v>
      </c>
      <c r="O54" s="139"/>
      <c r="P54" s="139"/>
      <c r="Q54" s="139">
        <f t="shared" si="2"/>
        <v>0</v>
      </c>
      <c r="R54" s="139"/>
      <c r="S54" s="139"/>
      <c r="T54" s="139"/>
      <c r="U54" s="139">
        <f t="shared" si="19"/>
        <v>0</v>
      </c>
      <c r="V54" s="139"/>
      <c r="W54" s="139"/>
      <c r="X54" s="139"/>
      <c r="Y54" s="139"/>
      <c r="Z54" s="139">
        <f t="shared" si="4"/>
        <v>0</v>
      </c>
      <c r="AA54" s="139"/>
      <c r="AB54" s="139">
        <f t="shared" si="5"/>
        <v>0</v>
      </c>
      <c r="AC54" s="141"/>
      <c r="AD54" s="144"/>
      <c r="AE54" s="124"/>
      <c r="AH54" s="124">
        <f t="shared" si="8"/>
        <v>0</v>
      </c>
      <c r="AK54" s="124"/>
    </row>
    <row r="55" spans="6:37" s="83" customFormat="1" x14ac:dyDescent="0.25">
      <c r="F55" s="139"/>
      <c r="G55" s="139"/>
      <c r="H55" s="139"/>
      <c r="I55" s="140">
        <f t="shared" si="0"/>
        <v>0</v>
      </c>
      <c r="J55" s="139"/>
      <c r="K55" s="139"/>
      <c r="L55" s="139"/>
      <c r="M55" s="139"/>
      <c r="N55" s="139">
        <f t="shared" si="1"/>
        <v>0</v>
      </c>
      <c r="O55" s="139"/>
      <c r="P55" s="139"/>
      <c r="Q55" s="139">
        <f t="shared" si="2"/>
        <v>0</v>
      </c>
      <c r="R55" s="139"/>
      <c r="S55" s="139"/>
      <c r="T55" s="139"/>
      <c r="U55" s="139">
        <f t="shared" si="19"/>
        <v>0</v>
      </c>
      <c r="V55" s="139"/>
      <c r="W55" s="139"/>
      <c r="X55" s="139"/>
      <c r="Y55" s="139"/>
      <c r="Z55" s="139">
        <f t="shared" si="4"/>
        <v>0</v>
      </c>
      <c r="AA55" s="139"/>
      <c r="AB55" s="139">
        <f t="shared" si="5"/>
        <v>0</v>
      </c>
      <c r="AC55" s="139"/>
      <c r="AD55" s="144"/>
      <c r="AE55" s="124"/>
      <c r="AH55" s="124">
        <f t="shared" si="8"/>
        <v>0</v>
      </c>
      <c r="AK55" s="124"/>
    </row>
    <row r="56" spans="6:37" s="83" customFormat="1" x14ac:dyDescent="0.25">
      <c r="F56" s="139"/>
      <c r="G56" s="139"/>
      <c r="H56" s="139"/>
      <c r="I56" s="140">
        <f t="shared" si="0"/>
        <v>0</v>
      </c>
      <c r="J56" s="139"/>
      <c r="K56" s="139"/>
      <c r="L56" s="139"/>
      <c r="M56" s="139"/>
      <c r="N56" s="139">
        <f t="shared" si="1"/>
        <v>0</v>
      </c>
      <c r="O56" s="139"/>
      <c r="P56" s="139"/>
      <c r="Q56" s="139">
        <f t="shared" si="2"/>
        <v>0</v>
      </c>
      <c r="R56" s="139"/>
      <c r="S56" s="139"/>
      <c r="T56" s="139"/>
      <c r="U56" s="139">
        <f t="shared" si="19"/>
        <v>0</v>
      </c>
      <c r="V56" s="139"/>
      <c r="W56" s="139"/>
      <c r="X56" s="139"/>
      <c r="Y56" s="139"/>
      <c r="Z56" s="139">
        <f t="shared" si="4"/>
        <v>0</v>
      </c>
      <c r="AA56" s="139"/>
      <c r="AB56" s="139">
        <f t="shared" si="5"/>
        <v>0</v>
      </c>
      <c r="AC56" s="139"/>
      <c r="AD56" s="144"/>
      <c r="AE56" s="124"/>
      <c r="AH56" s="124">
        <f t="shared" si="8"/>
        <v>0</v>
      </c>
      <c r="AK56" s="124"/>
    </row>
    <row r="57" spans="6:37" s="83" customFormat="1" x14ac:dyDescent="0.25">
      <c r="F57" s="139"/>
      <c r="G57" s="139"/>
      <c r="H57" s="139"/>
      <c r="I57" s="140">
        <f t="shared" si="0"/>
        <v>0</v>
      </c>
      <c r="J57" s="139"/>
      <c r="K57" s="139"/>
      <c r="L57" s="139"/>
      <c r="M57" s="139"/>
      <c r="N57" s="139">
        <f t="shared" si="1"/>
        <v>0</v>
      </c>
      <c r="O57" s="139"/>
      <c r="P57" s="139"/>
      <c r="Q57" s="139">
        <f t="shared" si="2"/>
        <v>0</v>
      </c>
      <c r="R57" s="139"/>
      <c r="S57" s="139"/>
      <c r="T57" s="139"/>
      <c r="U57" s="139">
        <f t="shared" si="19"/>
        <v>0</v>
      </c>
      <c r="V57" s="139"/>
      <c r="W57" s="139"/>
      <c r="X57" s="139"/>
      <c r="Y57" s="139"/>
      <c r="Z57" s="139">
        <f t="shared" si="4"/>
        <v>0</v>
      </c>
      <c r="AA57" s="139"/>
      <c r="AB57" s="139">
        <f t="shared" si="5"/>
        <v>0</v>
      </c>
      <c r="AC57" s="139"/>
      <c r="AD57" s="144"/>
      <c r="AE57" s="124"/>
      <c r="AH57" s="124">
        <f t="shared" si="8"/>
        <v>0</v>
      </c>
      <c r="AK57" s="124"/>
    </row>
    <row r="58" spans="6:37" s="83" customFormat="1" x14ac:dyDescent="0.25">
      <c r="F58" s="139"/>
      <c r="G58" s="139"/>
      <c r="H58" s="139"/>
      <c r="I58" s="140">
        <f t="shared" si="0"/>
        <v>0</v>
      </c>
      <c r="J58" s="139"/>
      <c r="K58" s="139"/>
      <c r="L58" s="139"/>
      <c r="M58" s="139"/>
      <c r="N58" s="139">
        <f t="shared" si="1"/>
        <v>0</v>
      </c>
      <c r="O58" s="139"/>
      <c r="P58" s="139"/>
      <c r="Q58" s="139">
        <f t="shared" si="2"/>
        <v>0</v>
      </c>
      <c r="R58" s="139"/>
      <c r="S58" s="139"/>
      <c r="T58" s="139"/>
      <c r="U58" s="139">
        <f t="shared" si="19"/>
        <v>0</v>
      </c>
      <c r="V58" s="139"/>
      <c r="W58" s="139"/>
      <c r="X58" s="139"/>
      <c r="Y58" s="139"/>
      <c r="Z58" s="139">
        <f t="shared" si="4"/>
        <v>0</v>
      </c>
      <c r="AA58" s="139"/>
      <c r="AB58" s="139">
        <f t="shared" si="5"/>
        <v>0</v>
      </c>
      <c r="AC58" s="139"/>
      <c r="AD58" s="144"/>
      <c r="AE58" s="124"/>
      <c r="AH58" s="124">
        <f t="shared" si="8"/>
        <v>0</v>
      </c>
      <c r="AK58" s="124"/>
    </row>
    <row r="59" spans="6:37" s="83" customFormat="1" x14ac:dyDescent="0.25">
      <c r="F59" s="139"/>
      <c r="G59" s="139"/>
      <c r="H59" s="139"/>
      <c r="I59" s="140">
        <f t="shared" si="0"/>
        <v>0</v>
      </c>
      <c r="J59" s="139"/>
      <c r="K59" s="139"/>
      <c r="L59" s="139"/>
      <c r="M59" s="139"/>
      <c r="N59" s="139">
        <f t="shared" si="1"/>
        <v>0</v>
      </c>
      <c r="O59" s="139"/>
      <c r="P59" s="139"/>
      <c r="Q59" s="139">
        <f t="shared" si="2"/>
        <v>0</v>
      </c>
      <c r="R59" s="139"/>
      <c r="S59" s="139"/>
      <c r="T59" s="139"/>
      <c r="U59" s="139">
        <f t="shared" si="19"/>
        <v>0</v>
      </c>
      <c r="V59" s="139"/>
      <c r="W59" s="139"/>
      <c r="X59" s="139"/>
      <c r="Y59" s="139"/>
      <c r="Z59" s="139">
        <f t="shared" si="4"/>
        <v>0</v>
      </c>
      <c r="AA59" s="139"/>
      <c r="AB59" s="139">
        <f t="shared" si="5"/>
        <v>0</v>
      </c>
      <c r="AC59" s="139"/>
      <c r="AD59" s="144"/>
      <c r="AE59" s="124"/>
      <c r="AH59" s="124">
        <f t="shared" si="8"/>
        <v>0</v>
      </c>
      <c r="AK59" s="124"/>
    </row>
    <row r="60" spans="6:37" s="83" customFormat="1" x14ac:dyDescent="0.25">
      <c r="F60" s="139"/>
      <c r="G60" s="139"/>
      <c r="H60" s="139"/>
      <c r="I60" s="140">
        <f t="shared" si="0"/>
        <v>0</v>
      </c>
      <c r="J60" s="139"/>
      <c r="K60" s="139"/>
      <c r="L60" s="139"/>
      <c r="M60" s="139"/>
      <c r="N60" s="139">
        <f t="shared" si="1"/>
        <v>0</v>
      </c>
      <c r="O60" s="139"/>
      <c r="P60" s="139"/>
      <c r="Q60" s="139">
        <f t="shared" si="2"/>
        <v>0</v>
      </c>
      <c r="R60" s="139"/>
      <c r="S60" s="139"/>
      <c r="T60" s="139"/>
      <c r="U60" s="139">
        <f t="shared" si="19"/>
        <v>0</v>
      </c>
      <c r="V60" s="139"/>
      <c r="W60" s="139"/>
      <c r="X60" s="139"/>
      <c r="Y60" s="139"/>
      <c r="Z60" s="139">
        <f t="shared" si="4"/>
        <v>0</v>
      </c>
      <c r="AA60" s="139"/>
      <c r="AB60" s="139">
        <f t="shared" si="5"/>
        <v>0</v>
      </c>
      <c r="AC60" s="139"/>
      <c r="AD60" s="144"/>
      <c r="AE60" s="124"/>
      <c r="AH60" s="124">
        <f t="shared" si="8"/>
        <v>0</v>
      </c>
      <c r="AK60" s="124"/>
    </row>
    <row r="61" spans="6:37" s="83" customFormat="1" x14ac:dyDescent="0.25">
      <c r="F61" s="139"/>
      <c r="G61" s="139"/>
      <c r="H61" s="139"/>
      <c r="I61" s="140">
        <f t="shared" si="0"/>
        <v>0</v>
      </c>
      <c r="J61" s="139"/>
      <c r="K61" s="139"/>
      <c r="L61" s="139"/>
      <c r="M61" s="139"/>
      <c r="N61" s="139">
        <f t="shared" si="1"/>
        <v>0</v>
      </c>
      <c r="O61" s="139"/>
      <c r="P61" s="139"/>
      <c r="Q61" s="139">
        <f t="shared" si="2"/>
        <v>0</v>
      </c>
      <c r="R61" s="139"/>
      <c r="S61" s="139"/>
      <c r="T61" s="139"/>
      <c r="U61" s="139">
        <f t="shared" si="19"/>
        <v>0</v>
      </c>
      <c r="V61" s="139"/>
      <c r="W61" s="139"/>
      <c r="X61" s="139"/>
      <c r="Y61" s="139"/>
      <c r="Z61" s="139">
        <f t="shared" si="4"/>
        <v>0</v>
      </c>
      <c r="AA61" s="139"/>
      <c r="AB61" s="139">
        <f t="shared" si="5"/>
        <v>0</v>
      </c>
      <c r="AC61" s="139"/>
      <c r="AD61" s="144"/>
      <c r="AE61" s="124"/>
      <c r="AH61" s="124">
        <f t="shared" si="8"/>
        <v>0</v>
      </c>
      <c r="AK61" s="124"/>
    </row>
    <row r="62" spans="6:37" s="83" customFormat="1" x14ac:dyDescent="0.25">
      <c r="F62" s="139"/>
      <c r="G62" s="139"/>
      <c r="H62" s="139"/>
      <c r="I62" s="140">
        <f t="shared" si="0"/>
        <v>0</v>
      </c>
      <c r="J62" s="139"/>
      <c r="K62" s="139"/>
      <c r="L62" s="139"/>
      <c r="M62" s="139"/>
      <c r="N62" s="139">
        <f t="shared" si="1"/>
        <v>0</v>
      </c>
      <c r="O62" s="139"/>
      <c r="P62" s="139"/>
      <c r="Q62" s="139">
        <f t="shared" si="2"/>
        <v>0</v>
      </c>
      <c r="R62" s="139"/>
      <c r="S62" s="139"/>
      <c r="T62" s="139"/>
      <c r="U62" s="139">
        <f t="shared" si="19"/>
        <v>0</v>
      </c>
      <c r="V62" s="139"/>
      <c r="W62" s="139"/>
      <c r="X62" s="139"/>
      <c r="Y62" s="139"/>
      <c r="Z62" s="139">
        <f t="shared" si="4"/>
        <v>0</v>
      </c>
      <c r="AA62" s="139"/>
      <c r="AB62" s="139">
        <f t="shared" si="5"/>
        <v>0</v>
      </c>
      <c r="AC62" s="139"/>
      <c r="AD62" s="144"/>
      <c r="AE62" s="124"/>
      <c r="AH62" s="124">
        <f t="shared" si="8"/>
        <v>0</v>
      </c>
      <c r="AK62" s="124"/>
    </row>
    <row r="63" spans="6:37" s="83" customFormat="1" x14ac:dyDescent="0.25">
      <c r="F63" s="139"/>
      <c r="G63" s="139"/>
      <c r="H63" s="139"/>
      <c r="I63" s="140">
        <f t="shared" si="0"/>
        <v>0</v>
      </c>
      <c r="J63" s="139"/>
      <c r="K63" s="139"/>
      <c r="L63" s="139"/>
      <c r="M63" s="139"/>
      <c r="N63" s="139">
        <f t="shared" si="1"/>
        <v>0</v>
      </c>
      <c r="O63" s="139"/>
      <c r="P63" s="139"/>
      <c r="Q63" s="139">
        <f t="shared" si="2"/>
        <v>0</v>
      </c>
      <c r="R63" s="139"/>
      <c r="S63" s="139"/>
      <c r="T63" s="139"/>
      <c r="U63" s="139">
        <f t="shared" si="19"/>
        <v>0</v>
      </c>
      <c r="V63" s="139"/>
      <c r="W63" s="139"/>
      <c r="X63" s="139"/>
      <c r="Y63" s="139"/>
      <c r="Z63" s="139">
        <f t="shared" si="4"/>
        <v>0</v>
      </c>
      <c r="AA63" s="139"/>
      <c r="AB63" s="139">
        <f t="shared" si="5"/>
        <v>0</v>
      </c>
      <c r="AC63" s="139"/>
      <c r="AD63" s="144"/>
      <c r="AE63" s="124"/>
      <c r="AH63" s="124">
        <f t="shared" si="8"/>
        <v>0</v>
      </c>
      <c r="AK63" s="124"/>
    </row>
    <row r="64" spans="6:37" s="83" customFormat="1" x14ac:dyDescent="0.25">
      <c r="F64" s="139"/>
      <c r="G64" s="139"/>
      <c r="H64" s="139"/>
      <c r="I64" s="140">
        <f t="shared" si="0"/>
        <v>0</v>
      </c>
      <c r="J64" s="139"/>
      <c r="K64" s="139"/>
      <c r="L64" s="139"/>
      <c r="M64" s="139"/>
      <c r="N64" s="139">
        <f t="shared" si="1"/>
        <v>0</v>
      </c>
      <c r="O64" s="139"/>
      <c r="P64" s="139"/>
      <c r="Q64" s="139">
        <f t="shared" si="2"/>
        <v>0</v>
      </c>
      <c r="R64" s="139"/>
      <c r="S64" s="139"/>
      <c r="T64" s="139"/>
      <c r="U64" s="139">
        <f t="shared" si="19"/>
        <v>0</v>
      </c>
      <c r="V64" s="139"/>
      <c r="W64" s="139"/>
      <c r="X64" s="139"/>
      <c r="Y64" s="139"/>
      <c r="Z64" s="139">
        <f t="shared" si="4"/>
        <v>0</v>
      </c>
      <c r="AA64" s="139"/>
      <c r="AB64" s="139">
        <f t="shared" si="5"/>
        <v>0</v>
      </c>
      <c r="AC64" s="139"/>
      <c r="AD64" s="144"/>
      <c r="AE64" s="124"/>
      <c r="AH64" s="124">
        <f t="shared" si="8"/>
        <v>0</v>
      </c>
      <c r="AK64" s="124"/>
    </row>
    <row r="65" spans="6:37" s="83" customFormat="1" x14ac:dyDescent="0.25">
      <c r="F65" s="139"/>
      <c r="G65" s="139"/>
      <c r="H65" s="139"/>
      <c r="I65" s="140">
        <f t="shared" si="0"/>
        <v>0</v>
      </c>
      <c r="J65" s="139"/>
      <c r="K65" s="139"/>
      <c r="L65" s="139"/>
      <c r="M65" s="139"/>
      <c r="N65" s="139">
        <f t="shared" si="1"/>
        <v>0</v>
      </c>
      <c r="O65" s="139"/>
      <c r="P65" s="139"/>
      <c r="Q65" s="139">
        <f t="shared" si="2"/>
        <v>0</v>
      </c>
      <c r="R65" s="139"/>
      <c r="S65" s="139"/>
      <c r="T65" s="139"/>
      <c r="U65" s="139">
        <f t="shared" si="19"/>
        <v>0</v>
      </c>
      <c r="V65" s="139"/>
      <c r="W65" s="139"/>
      <c r="X65" s="139"/>
      <c r="Y65" s="139"/>
      <c r="Z65" s="139">
        <f t="shared" si="4"/>
        <v>0</v>
      </c>
      <c r="AA65" s="139"/>
      <c r="AB65" s="139">
        <f t="shared" si="5"/>
        <v>0</v>
      </c>
      <c r="AC65" s="139"/>
      <c r="AD65" s="144"/>
      <c r="AE65" s="124"/>
      <c r="AH65" s="124">
        <f t="shared" si="8"/>
        <v>0</v>
      </c>
      <c r="AK65" s="124"/>
    </row>
    <row r="66" spans="6:37" s="83" customFormat="1" x14ac:dyDescent="0.25">
      <c r="F66" s="139"/>
      <c r="G66" s="139"/>
      <c r="H66" s="139"/>
      <c r="I66" s="140">
        <f t="shared" si="0"/>
        <v>0</v>
      </c>
      <c r="J66" s="139"/>
      <c r="K66" s="139"/>
      <c r="L66" s="139"/>
      <c r="M66" s="139"/>
      <c r="N66" s="139">
        <f t="shared" si="1"/>
        <v>0</v>
      </c>
      <c r="O66" s="139"/>
      <c r="P66" s="139"/>
      <c r="Q66" s="139">
        <f t="shared" si="2"/>
        <v>0</v>
      </c>
      <c r="R66" s="139"/>
      <c r="S66" s="139"/>
      <c r="T66" s="139"/>
      <c r="U66" s="139">
        <f t="shared" si="19"/>
        <v>0</v>
      </c>
      <c r="V66" s="139"/>
      <c r="W66" s="139"/>
      <c r="X66" s="139"/>
      <c r="Y66" s="139"/>
      <c r="Z66" s="139">
        <f t="shared" si="4"/>
        <v>0</v>
      </c>
      <c r="AA66" s="139"/>
      <c r="AB66" s="139">
        <f t="shared" si="5"/>
        <v>0</v>
      </c>
      <c r="AC66" s="139"/>
      <c r="AD66" s="144"/>
      <c r="AE66" s="124"/>
      <c r="AH66" s="124">
        <f t="shared" si="8"/>
        <v>0</v>
      </c>
      <c r="AK66" s="124"/>
    </row>
    <row r="67" spans="6:37" s="83" customFormat="1" x14ac:dyDescent="0.25">
      <c r="F67" s="139"/>
      <c r="G67" s="139"/>
      <c r="H67" s="139"/>
      <c r="I67" s="140">
        <f t="shared" si="0"/>
        <v>0</v>
      </c>
      <c r="J67" s="139"/>
      <c r="K67" s="139"/>
      <c r="L67" s="139"/>
      <c r="M67" s="139"/>
      <c r="N67" s="139">
        <f t="shared" si="1"/>
        <v>0</v>
      </c>
      <c r="O67" s="139"/>
      <c r="P67" s="139"/>
      <c r="Q67" s="139">
        <f t="shared" si="2"/>
        <v>0</v>
      </c>
      <c r="R67" s="139"/>
      <c r="S67" s="139"/>
      <c r="T67" s="139"/>
      <c r="U67" s="139">
        <f t="shared" si="19"/>
        <v>0</v>
      </c>
      <c r="V67" s="139"/>
      <c r="W67" s="139"/>
      <c r="X67" s="139"/>
      <c r="Y67" s="139"/>
      <c r="Z67" s="139">
        <f t="shared" si="4"/>
        <v>0</v>
      </c>
      <c r="AA67" s="139"/>
      <c r="AB67" s="139">
        <f t="shared" si="5"/>
        <v>0</v>
      </c>
      <c r="AC67" s="139"/>
      <c r="AD67" s="144"/>
      <c r="AE67" s="124"/>
      <c r="AH67" s="124">
        <f t="shared" si="8"/>
        <v>0</v>
      </c>
      <c r="AK67" s="124"/>
    </row>
    <row r="68" spans="6:37" s="83" customFormat="1" x14ac:dyDescent="0.25">
      <c r="F68" s="139"/>
      <c r="G68" s="139"/>
      <c r="H68" s="139"/>
      <c r="I68" s="140">
        <f t="shared" si="0"/>
        <v>0</v>
      </c>
      <c r="J68" s="139"/>
      <c r="K68" s="139"/>
      <c r="L68" s="139"/>
      <c r="M68" s="139"/>
      <c r="N68" s="139">
        <f t="shared" si="1"/>
        <v>0</v>
      </c>
      <c r="O68" s="139"/>
      <c r="P68" s="139"/>
      <c r="Q68" s="139">
        <f t="shared" si="2"/>
        <v>0</v>
      </c>
      <c r="R68" s="139"/>
      <c r="S68" s="139"/>
      <c r="T68" s="139"/>
      <c r="U68" s="139">
        <f t="shared" si="19"/>
        <v>0</v>
      </c>
      <c r="V68" s="139"/>
      <c r="W68" s="139"/>
      <c r="X68" s="139"/>
      <c r="Y68" s="139"/>
      <c r="Z68" s="139">
        <f t="shared" si="4"/>
        <v>0</v>
      </c>
      <c r="AA68" s="139"/>
      <c r="AB68" s="139">
        <f t="shared" si="5"/>
        <v>0</v>
      </c>
      <c r="AC68" s="139"/>
      <c r="AD68" s="144"/>
      <c r="AE68" s="124"/>
      <c r="AH68" s="124">
        <f t="shared" si="8"/>
        <v>0</v>
      </c>
      <c r="AK68" s="124"/>
    </row>
    <row r="69" spans="6:37" s="83" customFormat="1" x14ac:dyDescent="0.25">
      <c r="F69" s="139"/>
      <c r="G69" s="139"/>
      <c r="H69" s="139"/>
      <c r="I69" s="140">
        <f t="shared" si="0"/>
        <v>0</v>
      </c>
      <c r="J69" s="139"/>
      <c r="K69" s="139"/>
      <c r="L69" s="139"/>
      <c r="M69" s="139"/>
      <c r="N69" s="139">
        <f t="shared" si="1"/>
        <v>0</v>
      </c>
      <c r="O69" s="139"/>
      <c r="P69" s="139"/>
      <c r="Q69" s="139">
        <f t="shared" si="2"/>
        <v>0</v>
      </c>
      <c r="R69" s="139"/>
      <c r="S69" s="139"/>
      <c r="T69" s="139"/>
      <c r="U69" s="139">
        <f t="shared" si="19"/>
        <v>0</v>
      </c>
      <c r="V69" s="139"/>
      <c r="W69" s="139"/>
      <c r="X69" s="139"/>
      <c r="Y69" s="139"/>
      <c r="Z69" s="139">
        <f t="shared" si="4"/>
        <v>0</v>
      </c>
      <c r="AA69" s="139"/>
      <c r="AB69" s="139">
        <f t="shared" si="5"/>
        <v>0</v>
      </c>
      <c r="AC69" s="139"/>
      <c r="AD69" s="144"/>
      <c r="AE69" s="124"/>
      <c r="AH69" s="124">
        <f t="shared" si="8"/>
        <v>0</v>
      </c>
      <c r="AK69" s="124"/>
    </row>
    <row r="70" spans="6:37" s="83" customFormat="1" x14ac:dyDescent="0.25">
      <c r="F70" s="139"/>
      <c r="G70" s="139"/>
      <c r="H70" s="139"/>
      <c r="I70" s="140">
        <f t="shared" si="0"/>
        <v>0</v>
      </c>
      <c r="J70" s="139"/>
      <c r="K70" s="139"/>
      <c r="L70" s="139"/>
      <c r="M70" s="139"/>
      <c r="N70" s="139">
        <f t="shared" si="1"/>
        <v>0</v>
      </c>
      <c r="O70" s="139"/>
      <c r="P70" s="139"/>
      <c r="Q70" s="139">
        <f t="shared" si="2"/>
        <v>0</v>
      </c>
      <c r="R70" s="139"/>
      <c r="S70" s="139"/>
      <c r="T70" s="139"/>
      <c r="U70" s="139">
        <f t="shared" si="19"/>
        <v>0</v>
      </c>
      <c r="V70" s="139"/>
      <c r="W70" s="139"/>
      <c r="X70" s="139"/>
      <c r="Y70" s="139"/>
      <c r="Z70" s="139">
        <f t="shared" si="4"/>
        <v>0</v>
      </c>
      <c r="AA70" s="139"/>
      <c r="AB70" s="139">
        <f t="shared" si="5"/>
        <v>0</v>
      </c>
      <c r="AC70" s="139"/>
      <c r="AD70" s="144"/>
      <c r="AE70" s="124"/>
      <c r="AH70" s="124">
        <f t="shared" si="8"/>
        <v>0</v>
      </c>
      <c r="AK70" s="124"/>
    </row>
    <row r="71" spans="6:37" s="83" customFormat="1" x14ac:dyDescent="0.25">
      <c r="F71" s="139"/>
      <c r="G71" s="139"/>
      <c r="H71" s="139"/>
      <c r="I71" s="140">
        <f t="shared" si="0"/>
        <v>0</v>
      </c>
      <c r="J71" s="139"/>
      <c r="K71" s="139"/>
      <c r="L71" s="139"/>
      <c r="M71" s="139"/>
      <c r="N71" s="139">
        <f t="shared" si="1"/>
        <v>0</v>
      </c>
      <c r="O71" s="139"/>
      <c r="P71" s="139"/>
      <c r="Q71" s="139">
        <f t="shared" si="2"/>
        <v>0</v>
      </c>
      <c r="R71" s="139"/>
      <c r="S71" s="139"/>
      <c r="T71" s="139"/>
      <c r="U71" s="139">
        <f t="shared" si="19"/>
        <v>0</v>
      </c>
      <c r="V71" s="139"/>
      <c r="W71" s="139"/>
      <c r="X71" s="139"/>
      <c r="Y71" s="139"/>
      <c r="Z71" s="139">
        <f t="shared" si="4"/>
        <v>0</v>
      </c>
      <c r="AA71" s="139"/>
      <c r="AB71" s="139">
        <f t="shared" si="5"/>
        <v>0</v>
      </c>
      <c r="AC71" s="139"/>
      <c r="AD71" s="144"/>
      <c r="AE71" s="124"/>
      <c r="AH71" s="124">
        <f t="shared" si="8"/>
        <v>0</v>
      </c>
      <c r="AK71" s="124"/>
    </row>
    <row r="72" spans="6:37" s="83" customFormat="1" x14ac:dyDescent="0.25">
      <c r="F72" s="139"/>
      <c r="G72" s="139"/>
      <c r="H72" s="139"/>
      <c r="I72" s="140">
        <f t="shared" ref="I72:I89" si="26">H72*2</f>
        <v>0</v>
      </c>
      <c r="J72" s="139"/>
      <c r="K72" s="139"/>
      <c r="L72" s="139"/>
      <c r="M72" s="139"/>
      <c r="N72" s="139">
        <f t="shared" ref="N72:N94" si="27">M72*2</f>
        <v>0</v>
      </c>
      <c r="O72" s="139"/>
      <c r="P72" s="139"/>
      <c r="Q72" s="139">
        <f t="shared" ref="Q72:Q95" si="28">P72*2</f>
        <v>0</v>
      </c>
      <c r="R72" s="139"/>
      <c r="S72" s="139"/>
      <c r="T72" s="139"/>
      <c r="U72" s="139">
        <f t="shared" ref="U72:U96" si="29">T72*2</f>
        <v>0</v>
      </c>
      <c r="V72" s="139"/>
      <c r="W72" s="139"/>
      <c r="X72" s="139"/>
      <c r="Y72" s="139"/>
      <c r="Z72" s="139">
        <f t="shared" ref="Z72:Z97" si="30">Y72*2</f>
        <v>0</v>
      </c>
      <c r="AA72" s="139"/>
      <c r="AB72" s="139">
        <f t="shared" ref="AB72:AB98" si="31">AA72*2</f>
        <v>0</v>
      </c>
      <c r="AC72" s="139"/>
      <c r="AD72" s="144"/>
      <c r="AE72" s="124"/>
      <c r="AH72" s="124">
        <f t="shared" si="8"/>
        <v>0</v>
      </c>
      <c r="AK72" s="124"/>
    </row>
    <row r="73" spans="6:37" s="83" customFormat="1" x14ac:dyDescent="0.25">
      <c r="F73" s="139"/>
      <c r="G73" s="139"/>
      <c r="H73" s="139"/>
      <c r="I73" s="140">
        <f t="shared" si="26"/>
        <v>0</v>
      </c>
      <c r="J73" s="139"/>
      <c r="K73" s="139"/>
      <c r="L73" s="139"/>
      <c r="M73" s="139"/>
      <c r="N73" s="139">
        <f t="shared" si="27"/>
        <v>0</v>
      </c>
      <c r="O73" s="139"/>
      <c r="P73" s="139"/>
      <c r="Q73" s="139">
        <f t="shared" si="28"/>
        <v>0</v>
      </c>
      <c r="R73" s="139"/>
      <c r="S73" s="139"/>
      <c r="T73" s="139"/>
      <c r="U73" s="139">
        <f t="shared" si="29"/>
        <v>0</v>
      </c>
      <c r="V73" s="139"/>
      <c r="W73" s="139"/>
      <c r="X73" s="139"/>
      <c r="Y73" s="139"/>
      <c r="Z73" s="139">
        <f t="shared" si="30"/>
        <v>0</v>
      </c>
      <c r="AA73" s="139"/>
      <c r="AB73" s="139">
        <f t="shared" si="31"/>
        <v>0</v>
      </c>
      <c r="AC73" s="139"/>
      <c r="AD73" s="144"/>
      <c r="AE73" s="124"/>
      <c r="AH73" s="124">
        <f t="shared" si="8"/>
        <v>0</v>
      </c>
      <c r="AK73" s="124"/>
    </row>
    <row r="74" spans="6:37" s="83" customFormat="1" x14ac:dyDescent="0.25">
      <c r="F74" s="139"/>
      <c r="G74" s="139"/>
      <c r="H74" s="139"/>
      <c r="I74" s="140">
        <f t="shared" si="26"/>
        <v>0</v>
      </c>
      <c r="J74" s="139"/>
      <c r="K74" s="139"/>
      <c r="L74" s="139"/>
      <c r="M74" s="139"/>
      <c r="N74" s="139">
        <f t="shared" si="27"/>
        <v>0</v>
      </c>
      <c r="O74" s="139"/>
      <c r="P74" s="139"/>
      <c r="Q74" s="139">
        <f t="shared" si="28"/>
        <v>0</v>
      </c>
      <c r="R74" s="139"/>
      <c r="S74" s="139"/>
      <c r="T74" s="139"/>
      <c r="U74" s="139">
        <f t="shared" si="29"/>
        <v>0</v>
      </c>
      <c r="V74" s="139"/>
      <c r="W74" s="139"/>
      <c r="X74" s="139"/>
      <c r="Y74" s="139"/>
      <c r="Z74" s="139">
        <f t="shared" si="30"/>
        <v>0</v>
      </c>
      <c r="AA74" s="139"/>
      <c r="AB74" s="139">
        <f t="shared" si="31"/>
        <v>0</v>
      </c>
      <c r="AC74" s="139"/>
      <c r="AD74" s="144"/>
      <c r="AE74" s="124"/>
      <c r="AH74" s="124">
        <f t="shared" ref="AH74:AH88" si="32">AE74+AF74+AG74</f>
        <v>0</v>
      </c>
      <c r="AK74" s="124"/>
    </row>
    <row r="75" spans="6:37" x14ac:dyDescent="0.25">
      <c r="I75" s="145">
        <f t="shared" si="26"/>
        <v>0</v>
      </c>
      <c r="N75" s="122">
        <f t="shared" si="27"/>
        <v>0</v>
      </c>
      <c r="Q75" s="122">
        <f t="shared" si="28"/>
        <v>0</v>
      </c>
      <c r="U75" s="122">
        <f t="shared" si="29"/>
        <v>0</v>
      </c>
      <c r="Z75" s="122">
        <f t="shared" si="30"/>
        <v>0</v>
      </c>
      <c r="AB75" s="122">
        <f t="shared" si="31"/>
        <v>0</v>
      </c>
      <c r="AH75" s="124">
        <f t="shared" si="32"/>
        <v>0</v>
      </c>
    </row>
    <row r="76" spans="6:37" x14ac:dyDescent="0.25">
      <c r="I76" s="145">
        <f t="shared" si="26"/>
        <v>0</v>
      </c>
      <c r="N76" s="122">
        <f t="shared" si="27"/>
        <v>0</v>
      </c>
      <c r="Q76" s="122">
        <f t="shared" si="28"/>
        <v>0</v>
      </c>
      <c r="U76" s="122">
        <f t="shared" si="29"/>
        <v>0</v>
      </c>
      <c r="Z76" s="122">
        <f t="shared" si="30"/>
        <v>0</v>
      </c>
      <c r="AB76" s="122">
        <f t="shared" si="31"/>
        <v>0</v>
      </c>
      <c r="AH76" s="124">
        <f t="shared" si="32"/>
        <v>0</v>
      </c>
    </row>
    <row r="77" spans="6:37" x14ac:dyDescent="0.25">
      <c r="I77" s="145">
        <f t="shared" si="26"/>
        <v>0</v>
      </c>
      <c r="N77" s="122">
        <f t="shared" si="27"/>
        <v>0</v>
      </c>
      <c r="Q77" s="122">
        <f t="shared" si="28"/>
        <v>0</v>
      </c>
      <c r="U77" s="122">
        <f t="shared" si="29"/>
        <v>0</v>
      </c>
      <c r="Z77" s="122">
        <f t="shared" si="30"/>
        <v>0</v>
      </c>
      <c r="AB77" s="122">
        <f t="shared" si="31"/>
        <v>0</v>
      </c>
      <c r="AH77" s="124">
        <f t="shared" si="32"/>
        <v>0</v>
      </c>
    </row>
    <row r="78" spans="6:37" x14ac:dyDescent="0.25">
      <c r="I78" s="145">
        <f t="shared" si="26"/>
        <v>0</v>
      </c>
      <c r="N78" s="122">
        <f t="shared" si="27"/>
        <v>0</v>
      </c>
      <c r="Q78" s="122">
        <f t="shared" si="28"/>
        <v>0</v>
      </c>
      <c r="U78" s="122">
        <f t="shared" si="29"/>
        <v>0</v>
      </c>
      <c r="Z78" s="122">
        <f t="shared" si="30"/>
        <v>0</v>
      </c>
      <c r="AB78" s="122">
        <f t="shared" si="31"/>
        <v>0</v>
      </c>
      <c r="AH78" s="124">
        <f t="shared" si="32"/>
        <v>0</v>
      </c>
    </row>
    <row r="79" spans="6:37" x14ac:dyDescent="0.25">
      <c r="I79" s="145">
        <f t="shared" si="26"/>
        <v>0</v>
      </c>
      <c r="N79" s="122">
        <f t="shared" si="27"/>
        <v>0</v>
      </c>
      <c r="Q79" s="122">
        <f t="shared" si="28"/>
        <v>0</v>
      </c>
      <c r="U79" s="122">
        <f t="shared" si="29"/>
        <v>0</v>
      </c>
      <c r="Z79" s="122">
        <f t="shared" si="30"/>
        <v>0</v>
      </c>
      <c r="AB79" s="122">
        <f t="shared" si="31"/>
        <v>0</v>
      </c>
      <c r="AH79" s="124">
        <f t="shared" si="32"/>
        <v>0</v>
      </c>
    </row>
    <row r="80" spans="6:37" x14ac:dyDescent="0.25">
      <c r="I80" s="145">
        <f t="shared" si="26"/>
        <v>0</v>
      </c>
      <c r="N80" s="122">
        <f t="shared" si="27"/>
        <v>0</v>
      </c>
      <c r="Q80" s="122">
        <f t="shared" si="28"/>
        <v>0</v>
      </c>
      <c r="U80" s="122">
        <f t="shared" si="29"/>
        <v>0</v>
      </c>
      <c r="Z80" s="122">
        <f t="shared" si="30"/>
        <v>0</v>
      </c>
      <c r="AB80" s="122">
        <f t="shared" si="31"/>
        <v>0</v>
      </c>
      <c r="AH80" s="124">
        <f t="shared" si="32"/>
        <v>0</v>
      </c>
    </row>
    <row r="81" spans="9:34" x14ac:dyDescent="0.25">
      <c r="I81" s="145">
        <f t="shared" si="26"/>
        <v>0</v>
      </c>
      <c r="N81" s="122">
        <f t="shared" si="27"/>
        <v>0</v>
      </c>
      <c r="Q81" s="122">
        <f t="shared" si="28"/>
        <v>0</v>
      </c>
      <c r="U81" s="122">
        <f t="shared" si="29"/>
        <v>0</v>
      </c>
      <c r="Z81" s="122">
        <f t="shared" si="30"/>
        <v>0</v>
      </c>
      <c r="AB81" s="122">
        <f t="shared" si="31"/>
        <v>0</v>
      </c>
      <c r="AH81" s="124">
        <f t="shared" si="32"/>
        <v>0</v>
      </c>
    </row>
    <row r="82" spans="9:34" x14ac:dyDescent="0.25">
      <c r="I82" s="145">
        <f t="shared" si="26"/>
        <v>0</v>
      </c>
      <c r="N82" s="122">
        <f t="shared" si="27"/>
        <v>0</v>
      </c>
      <c r="Q82" s="122">
        <f t="shared" si="28"/>
        <v>0</v>
      </c>
      <c r="U82" s="122">
        <f t="shared" si="29"/>
        <v>0</v>
      </c>
      <c r="Z82" s="122">
        <f t="shared" si="30"/>
        <v>0</v>
      </c>
      <c r="AB82" s="122">
        <f t="shared" si="31"/>
        <v>0</v>
      </c>
      <c r="AH82" s="124">
        <f t="shared" si="32"/>
        <v>0</v>
      </c>
    </row>
    <row r="83" spans="9:34" x14ac:dyDescent="0.25">
      <c r="I83" s="145">
        <f t="shared" si="26"/>
        <v>0</v>
      </c>
      <c r="N83" s="122">
        <f t="shared" si="27"/>
        <v>0</v>
      </c>
      <c r="Q83" s="122">
        <f t="shared" si="28"/>
        <v>0</v>
      </c>
      <c r="U83" s="122">
        <f t="shared" si="29"/>
        <v>0</v>
      </c>
      <c r="Z83" s="122">
        <f t="shared" si="30"/>
        <v>0</v>
      </c>
      <c r="AB83" s="122">
        <f t="shared" si="31"/>
        <v>0</v>
      </c>
      <c r="AH83" s="124">
        <f t="shared" si="32"/>
        <v>0</v>
      </c>
    </row>
    <row r="84" spans="9:34" x14ac:dyDescent="0.25">
      <c r="I84" s="145">
        <f t="shared" si="26"/>
        <v>0</v>
      </c>
      <c r="N84" s="122">
        <f t="shared" si="27"/>
        <v>0</v>
      </c>
      <c r="Q84" s="122">
        <f t="shared" si="28"/>
        <v>0</v>
      </c>
      <c r="U84" s="122">
        <f t="shared" si="29"/>
        <v>0</v>
      </c>
      <c r="Z84" s="122">
        <f t="shared" si="30"/>
        <v>0</v>
      </c>
      <c r="AB84" s="122">
        <f t="shared" si="31"/>
        <v>0</v>
      </c>
      <c r="AH84" s="124">
        <f t="shared" si="32"/>
        <v>0</v>
      </c>
    </row>
    <row r="85" spans="9:34" x14ac:dyDescent="0.25">
      <c r="I85" s="145">
        <f t="shared" si="26"/>
        <v>0</v>
      </c>
      <c r="N85" s="122">
        <f t="shared" si="27"/>
        <v>0</v>
      </c>
      <c r="Q85" s="122">
        <f t="shared" si="28"/>
        <v>0</v>
      </c>
      <c r="U85" s="122">
        <f t="shared" si="29"/>
        <v>0</v>
      </c>
      <c r="Z85" s="122">
        <f t="shared" si="30"/>
        <v>0</v>
      </c>
      <c r="AB85" s="122">
        <f t="shared" si="31"/>
        <v>0</v>
      </c>
      <c r="AH85" s="124">
        <f t="shared" si="32"/>
        <v>0</v>
      </c>
    </row>
    <row r="86" spans="9:34" x14ac:dyDescent="0.25">
      <c r="I86" s="145">
        <f t="shared" si="26"/>
        <v>0</v>
      </c>
      <c r="N86" s="122">
        <f t="shared" si="27"/>
        <v>0</v>
      </c>
      <c r="Q86" s="122">
        <f t="shared" si="28"/>
        <v>0</v>
      </c>
      <c r="U86" s="122">
        <f t="shared" si="29"/>
        <v>0</v>
      </c>
      <c r="Z86" s="122">
        <f t="shared" si="30"/>
        <v>0</v>
      </c>
      <c r="AB86" s="122">
        <f t="shared" si="31"/>
        <v>0</v>
      </c>
      <c r="AH86" s="124">
        <f t="shared" si="32"/>
        <v>0</v>
      </c>
    </row>
    <row r="87" spans="9:34" x14ac:dyDescent="0.25">
      <c r="I87" s="145">
        <f t="shared" si="26"/>
        <v>0</v>
      </c>
      <c r="N87" s="122">
        <f t="shared" si="27"/>
        <v>0</v>
      </c>
      <c r="Q87" s="122">
        <f t="shared" si="28"/>
        <v>0</v>
      </c>
      <c r="U87" s="122">
        <f t="shared" si="29"/>
        <v>0</v>
      </c>
      <c r="Z87" s="122">
        <f t="shared" si="30"/>
        <v>0</v>
      </c>
      <c r="AB87" s="122">
        <f t="shared" si="31"/>
        <v>0</v>
      </c>
      <c r="AH87" s="124">
        <f t="shared" si="32"/>
        <v>0</v>
      </c>
    </row>
    <row r="88" spans="9:34" x14ac:dyDescent="0.25">
      <c r="I88" s="145">
        <f t="shared" si="26"/>
        <v>0</v>
      </c>
      <c r="N88" s="122">
        <f t="shared" si="27"/>
        <v>0</v>
      </c>
      <c r="Q88" s="122">
        <f t="shared" si="28"/>
        <v>0</v>
      </c>
      <c r="U88" s="122">
        <f t="shared" si="29"/>
        <v>0</v>
      </c>
      <c r="Z88" s="122">
        <f t="shared" si="30"/>
        <v>0</v>
      </c>
      <c r="AB88" s="122">
        <f t="shared" si="31"/>
        <v>0</v>
      </c>
      <c r="AH88" s="124">
        <f t="shared" si="32"/>
        <v>0</v>
      </c>
    </row>
    <row r="89" spans="9:34" x14ac:dyDescent="0.25">
      <c r="I89" s="145">
        <f t="shared" si="26"/>
        <v>0</v>
      </c>
      <c r="N89" s="122">
        <f t="shared" si="27"/>
        <v>0</v>
      </c>
      <c r="Q89" s="122">
        <f t="shared" si="28"/>
        <v>0</v>
      </c>
      <c r="U89" s="122">
        <f t="shared" si="29"/>
        <v>0</v>
      </c>
      <c r="Z89" s="122">
        <f t="shared" si="30"/>
        <v>0</v>
      </c>
      <c r="AB89" s="122">
        <f t="shared" si="31"/>
        <v>0</v>
      </c>
    </row>
    <row r="90" spans="9:34" x14ac:dyDescent="0.25">
      <c r="I90" s="145"/>
      <c r="N90" s="122">
        <f t="shared" si="27"/>
        <v>0</v>
      </c>
      <c r="Q90" s="122">
        <f t="shared" si="28"/>
        <v>0</v>
      </c>
      <c r="U90" s="122">
        <f t="shared" si="29"/>
        <v>0</v>
      </c>
      <c r="Z90" s="122">
        <f t="shared" si="30"/>
        <v>0</v>
      </c>
      <c r="AB90" s="122">
        <f t="shared" si="31"/>
        <v>0</v>
      </c>
    </row>
    <row r="91" spans="9:34" x14ac:dyDescent="0.25">
      <c r="N91" s="122">
        <f t="shared" si="27"/>
        <v>0</v>
      </c>
      <c r="Q91" s="122">
        <f t="shared" si="28"/>
        <v>0</v>
      </c>
      <c r="U91" s="122">
        <f t="shared" si="29"/>
        <v>0</v>
      </c>
      <c r="Z91" s="122">
        <f t="shared" si="30"/>
        <v>0</v>
      </c>
      <c r="AB91" s="122">
        <f t="shared" si="31"/>
        <v>0</v>
      </c>
    </row>
    <row r="92" spans="9:34" x14ac:dyDescent="0.25">
      <c r="N92" s="122">
        <f t="shared" si="27"/>
        <v>0</v>
      </c>
      <c r="Q92" s="122">
        <f t="shared" si="28"/>
        <v>0</v>
      </c>
      <c r="U92" s="122">
        <f t="shared" si="29"/>
        <v>0</v>
      </c>
      <c r="Z92" s="122">
        <f t="shared" si="30"/>
        <v>0</v>
      </c>
      <c r="AB92" s="122">
        <f t="shared" si="31"/>
        <v>0</v>
      </c>
    </row>
    <row r="93" spans="9:34" x14ac:dyDescent="0.25">
      <c r="N93" s="122">
        <f t="shared" si="27"/>
        <v>0</v>
      </c>
      <c r="Q93" s="122">
        <f t="shared" si="28"/>
        <v>0</v>
      </c>
      <c r="U93" s="122">
        <f t="shared" si="29"/>
        <v>0</v>
      </c>
      <c r="Z93" s="122">
        <f t="shared" si="30"/>
        <v>0</v>
      </c>
      <c r="AB93" s="122">
        <f t="shared" si="31"/>
        <v>0</v>
      </c>
    </row>
    <row r="94" spans="9:34" x14ac:dyDescent="0.25">
      <c r="N94" s="122">
        <f t="shared" si="27"/>
        <v>0</v>
      </c>
      <c r="Q94" s="122">
        <f t="shared" si="28"/>
        <v>0</v>
      </c>
      <c r="U94" s="122">
        <f t="shared" si="29"/>
        <v>0</v>
      </c>
      <c r="Z94" s="122">
        <f t="shared" si="30"/>
        <v>0</v>
      </c>
      <c r="AB94" s="122">
        <f t="shared" si="31"/>
        <v>0</v>
      </c>
    </row>
    <row r="95" spans="9:34" x14ac:dyDescent="0.25">
      <c r="Q95" s="122">
        <f t="shared" si="28"/>
        <v>0</v>
      </c>
      <c r="U95" s="122">
        <f t="shared" si="29"/>
        <v>0</v>
      </c>
      <c r="Z95" s="122">
        <f t="shared" si="30"/>
        <v>0</v>
      </c>
      <c r="AB95" s="122">
        <f t="shared" si="31"/>
        <v>0</v>
      </c>
    </row>
    <row r="96" spans="9:34" x14ac:dyDescent="0.25">
      <c r="U96" s="122">
        <f t="shared" si="29"/>
        <v>0</v>
      </c>
      <c r="Z96" s="122">
        <f t="shared" si="30"/>
        <v>0</v>
      </c>
      <c r="AB96" s="122">
        <f t="shared" si="31"/>
        <v>0</v>
      </c>
    </row>
    <row r="97" spans="26:28" x14ac:dyDescent="0.25">
      <c r="Z97" s="122">
        <f t="shared" si="30"/>
        <v>0</v>
      </c>
      <c r="AB97" s="122">
        <f t="shared" si="31"/>
        <v>0</v>
      </c>
    </row>
    <row r="98" spans="26:28" x14ac:dyDescent="0.25">
      <c r="AB98" s="122">
        <f t="shared" si="31"/>
        <v>0</v>
      </c>
    </row>
  </sheetData>
  <sheetProtection deleteRows="0" selectLockedCells="1" selectUnlockedCells="1"/>
  <dataValidations count="1">
    <dataValidation type="list" allowBlank="1" showInputMessage="1" showErrorMessage="1" sqref="L4">
      <formula1>"PROGRESSIVE,FINAL"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0"/>
  <sheetViews>
    <sheetView zoomScale="80" zoomScaleNormal="80" workbookViewId="0">
      <pane xSplit="1" topLeftCell="B1" activePane="topRight" state="frozen"/>
      <selection pane="topRight" activeCell="A15" sqref="A15:XFD21"/>
    </sheetView>
  </sheetViews>
  <sheetFormatPr defaultColWidth="5.7109375" defaultRowHeight="15" x14ac:dyDescent="0.25"/>
  <cols>
    <col min="1" max="1" width="18.42578125" style="10" customWidth="1"/>
    <col min="2" max="2" width="5.7109375" style="10"/>
    <col min="3" max="3" width="19.7109375" style="10" customWidth="1"/>
    <col min="4" max="4" width="29" style="10" customWidth="1"/>
    <col min="5" max="5" width="5" style="10" customWidth="1"/>
    <col min="6" max="11" width="5.7109375" style="2"/>
    <col min="12" max="12" width="5.7109375" style="53" hidden="1" customWidth="1"/>
    <col min="13" max="14" width="5.7109375" style="2"/>
    <col min="15" max="15" width="5.7109375" style="2" hidden="1" customWidth="1"/>
    <col min="16" max="16" width="5.7109375" style="2" customWidth="1"/>
    <col min="17" max="24" width="5.7109375" style="2"/>
    <col min="25" max="25" width="5.7109375" style="2" hidden="1" customWidth="1"/>
    <col min="26" max="26" width="5.7109375" style="2"/>
    <col min="27" max="27" width="5.7109375" style="2" hidden="1" customWidth="1"/>
    <col min="28" max="28" width="7.7109375" style="2" customWidth="1"/>
    <col min="29" max="29" width="10.28515625" style="49" customWidth="1"/>
    <col min="30" max="30" width="6.7109375" style="29" customWidth="1"/>
    <col min="31" max="31" width="8.5703125" style="10" customWidth="1"/>
    <col min="32" max="32" width="11.5703125" style="17" customWidth="1"/>
    <col min="33" max="33" width="9.7109375" style="17" customWidth="1"/>
    <col min="34" max="34" width="5.7109375" style="17"/>
    <col min="35" max="35" width="7.85546875" style="17" customWidth="1"/>
    <col min="36" max="36" width="8.5703125" style="15" customWidth="1"/>
    <col min="37" max="96" width="5.7109375" style="17"/>
    <col min="97" max="16384" width="5.7109375" style="10"/>
  </cols>
  <sheetData>
    <row r="1" spans="1:36" ht="15.75" x14ac:dyDescent="0.2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55"/>
      <c r="M1" s="159"/>
    </row>
    <row r="2" spans="1:36" x14ac:dyDescent="0.2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36" x14ac:dyDescent="0.25">
      <c r="D3" s="3"/>
      <c r="E3" s="4"/>
      <c r="F3" s="9"/>
      <c r="G3" s="10"/>
    </row>
    <row r="4" spans="1:36" x14ac:dyDescent="0.25">
      <c r="D4" s="5"/>
      <c r="E4" s="4"/>
      <c r="F4" s="9"/>
      <c r="G4" s="1"/>
    </row>
    <row r="5" spans="1:36" x14ac:dyDescent="0.25">
      <c r="B5" s="6"/>
      <c r="C5" s="7"/>
      <c r="D5" s="8" t="s">
        <v>141</v>
      </c>
      <c r="E5" s="4" t="str">
        <f>IF(TRIM('[1]Start List'!$F$4)&lt;&gt;"","C","")</f>
        <v>C</v>
      </c>
      <c r="F5" s="9"/>
      <c r="G5" s="1"/>
    </row>
    <row r="6" spans="1:36" x14ac:dyDescent="0.25">
      <c r="B6" s="6"/>
      <c r="D6" s="5"/>
      <c r="E6" s="33"/>
      <c r="F6" s="34"/>
      <c r="G6" s="1"/>
    </row>
    <row r="7" spans="1:36" s="32" customFormat="1" x14ac:dyDescent="0.25">
      <c r="A7" s="32" t="s">
        <v>3</v>
      </c>
      <c r="B7" s="32" t="s">
        <v>4</v>
      </c>
      <c r="D7" s="32" t="s">
        <v>5</v>
      </c>
      <c r="F7" s="35">
        <v>1</v>
      </c>
      <c r="G7" s="35">
        <v>2</v>
      </c>
      <c r="H7" s="35">
        <v>3</v>
      </c>
      <c r="I7" s="35">
        <v>4</v>
      </c>
      <c r="J7" s="35">
        <v>5</v>
      </c>
      <c r="K7" s="35" t="s">
        <v>139</v>
      </c>
      <c r="L7" s="56">
        <v>6</v>
      </c>
      <c r="M7" s="35">
        <v>7</v>
      </c>
      <c r="N7" s="35">
        <v>8</v>
      </c>
      <c r="O7" s="35" t="s">
        <v>140</v>
      </c>
      <c r="P7" s="35">
        <v>9</v>
      </c>
      <c r="Q7" s="35">
        <v>10</v>
      </c>
      <c r="R7" s="35">
        <v>11</v>
      </c>
      <c r="S7" s="35" t="s">
        <v>132</v>
      </c>
      <c r="T7" s="35">
        <v>13</v>
      </c>
      <c r="U7" s="35">
        <v>14</v>
      </c>
      <c r="V7" s="35" t="s">
        <v>133</v>
      </c>
      <c r="W7" s="36" t="s">
        <v>134</v>
      </c>
      <c r="X7" s="36" t="s">
        <v>135</v>
      </c>
      <c r="Y7" s="36" t="s">
        <v>136</v>
      </c>
      <c r="Z7" s="35" t="s">
        <v>137</v>
      </c>
      <c r="AA7" s="36"/>
      <c r="AB7" s="35" t="s">
        <v>6</v>
      </c>
      <c r="AC7" s="50" t="s">
        <v>7</v>
      </c>
      <c r="AD7" s="31" t="s">
        <v>8</v>
      </c>
      <c r="AE7" s="32" t="s">
        <v>142</v>
      </c>
      <c r="AF7" s="32" t="s">
        <v>10</v>
      </c>
      <c r="AG7" s="32" t="s">
        <v>143</v>
      </c>
      <c r="AH7" s="32" t="s">
        <v>12</v>
      </c>
      <c r="AJ7" s="31"/>
    </row>
    <row r="8" spans="1:36" s="17" customFormat="1" x14ac:dyDescent="0.25">
      <c r="A8" s="13" t="s">
        <v>25</v>
      </c>
      <c r="B8" s="13">
        <v>6349</v>
      </c>
      <c r="C8" s="13" t="s">
        <v>26</v>
      </c>
      <c r="D8" s="59" t="s">
        <v>27</v>
      </c>
      <c r="E8" s="30" t="s">
        <v>28</v>
      </c>
      <c r="F8" s="38"/>
      <c r="G8" s="38"/>
      <c r="H8" s="38"/>
      <c r="I8" s="38"/>
      <c r="J8" s="38"/>
      <c r="K8" s="38"/>
      <c r="L8" s="57">
        <f>K8*2</f>
        <v>0</v>
      </c>
      <c r="M8" s="38"/>
      <c r="N8" s="38"/>
      <c r="O8" s="38">
        <f>N8*2</f>
        <v>0</v>
      </c>
      <c r="P8" s="38"/>
      <c r="Q8" s="38"/>
      <c r="R8" s="38"/>
      <c r="S8" s="38"/>
      <c r="T8" s="38"/>
      <c r="U8" s="38"/>
      <c r="V8" s="38"/>
      <c r="W8" s="38"/>
      <c r="X8" s="38"/>
      <c r="Y8" s="38">
        <f t="shared" ref="Y8:Y64" si="0">X8*2</f>
        <v>0</v>
      </c>
      <c r="Z8" s="38"/>
      <c r="AA8" s="38">
        <f>Z8*2</f>
        <v>0</v>
      </c>
      <c r="AB8" s="51"/>
      <c r="AC8" s="51">
        <f>(AB8/220)*100</f>
        <v>0</v>
      </c>
      <c r="AD8" s="29">
        <f>(100-AC8)*1.5</f>
        <v>150</v>
      </c>
      <c r="AG8" s="29">
        <f>AD8+AE8+AF8</f>
        <v>150</v>
      </c>
      <c r="AJ8" s="29"/>
    </row>
    <row r="9" spans="1:36" s="17" customFormat="1" x14ac:dyDescent="0.25">
      <c r="A9" s="13" t="s">
        <v>14</v>
      </c>
      <c r="B9" s="13">
        <v>6537</v>
      </c>
      <c r="C9" s="13" t="s">
        <v>15</v>
      </c>
      <c r="D9" s="59" t="s">
        <v>16</v>
      </c>
      <c r="E9" s="37"/>
      <c r="F9" s="38">
        <v>7</v>
      </c>
      <c r="G9" s="38">
        <v>6</v>
      </c>
      <c r="H9" s="38">
        <v>6</v>
      </c>
      <c r="I9" s="38">
        <v>6</v>
      </c>
      <c r="J9" s="38">
        <v>6.5</v>
      </c>
      <c r="K9" s="38">
        <v>5</v>
      </c>
      <c r="L9" s="57">
        <f t="shared" ref="L9:L15" si="1">K9*2</f>
        <v>10</v>
      </c>
      <c r="M9" s="38">
        <v>5</v>
      </c>
      <c r="N9" s="38">
        <v>5</v>
      </c>
      <c r="O9" s="38">
        <f t="shared" ref="O9:O13" si="2">N9*2</f>
        <v>10</v>
      </c>
      <c r="P9" s="38">
        <v>6</v>
      </c>
      <c r="Q9" s="38">
        <v>7</v>
      </c>
      <c r="R9" s="38">
        <v>6</v>
      </c>
      <c r="S9" s="38">
        <v>4</v>
      </c>
      <c r="T9" s="38">
        <v>6</v>
      </c>
      <c r="U9" s="38">
        <v>7.5</v>
      </c>
      <c r="V9" s="38">
        <v>7</v>
      </c>
      <c r="W9" s="38">
        <v>6</v>
      </c>
      <c r="X9" s="38">
        <v>5.5</v>
      </c>
      <c r="Y9" s="38">
        <f t="shared" ref="Y9" si="3">X9*2</f>
        <v>11</v>
      </c>
      <c r="Z9" s="38">
        <v>6</v>
      </c>
      <c r="AA9" s="38">
        <f t="shared" ref="AA9:AA15" si="4">Z9*2</f>
        <v>12</v>
      </c>
      <c r="AB9" s="51">
        <f>F9+G9+H9+I9+J9+L9+M9+O9+P9+Q9+R9+S9+T9+U9+V9+W9+Y9+AA9</f>
        <v>129</v>
      </c>
      <c r="AC9" s="51">
        <f t="shared" ref="AC9:AC13" si="5">(AB9/220)*100</f>
        <v>58.636363636363633</v>
      </c>
      <c r="AD9" s="29">
        <f t="shared" ref="AD9:AD13" si="6">(100-AC9)*1.5</f>
        <v>62.045454545454547</v>
      </c>
      <c r="AG9" s="29">
        <f t="shared" ref="AG9:AG65" si="7">AD9+AE9+AF9</f>
        <v>62.045454545454547</v>
      </c>
      <c r="AJ9" s="29"/>
    </row>
    <row r="10" spans="1:36" s="17" customFormat="1" x14ac:dyDescent="0.25">
      <c r="A10" s="13" t="s">
        <v>21</v>
      </c>
      <c r="B10" s="13">
        <v>7219</v>
      </c>
      <c r="C10" s="13" t="s">
        <v>22</v>
      </c>
      <c r="D10" s="59" t="s">
        <v>23</v>
      </c>
      <c r="E10" s="37"/>
      <c r="F10" s="38">
        <v>7</v>
      </c>
      <c r="G10" s="38">
        <v>7</v>
      </c>
      <c r="H10" s="38">
        <v>6</v>
      </c>
      <c r="I10" s="38">
        <v>5</v>
      </c>
      <c r="J10" s="38">
        <v>5</v>
      </c>
      <c r="K10" s="38">
        <v>6</v>
      </c>
      <c r="L10" s="57">
        <f t="shared" si="1"/>
        <v>12</v>
      </c>
      <c r="M10" s="38">
        <v>5.5</v>
      </c>
      <c r="N10" s="38">
        <v>6</v>
      </c>
      <c r="O10" s="38">
        <f t="shared" si="2"/>
        <v>12</v>
      </c>
      <c r="P10" s="38">
        <v>6.5</v>
      </c>
      <c r="Q10" s="38">
        <v>6</v>
      </c>
      <c r="R10" s="38">
        <v>6</v>
      </c>
      <c r="S10" s="38">
        <v>6</v>
      </c>
      <c r="T10" s="38">
        <v>5.5</v>
      </c>
      <c r="U10" s="38">
        <v>6</v>
      </c>
      <c r="V10" s="38">
        <v>7</v>
      </c>
      <c r="W10" s="38">
        <v>6</v>
      </c>
      <c r="X10" s="38">
        <v>6</v>
      </c>
      <c r="Y10" s="38">
        <f t="shared" ref="Y10" si="8">X10*2</f>
        <v>12</v>
      </c>
      <c r="Z10" s="38">
        <v>6</v>
      </c>
      <c r="AA10" s="38">
        <f t="shared" si="4"/>
        <v>12</v>
      </c>
      <c r="AB10" s="51">
        <f>F10+G10+H10+I10+J10+L10+M10+O10+P10+Q10+R10+S10+T10+U10+V10+W10+Y10+AA10</f>
        <v>132.5</v>
      </c>
      <c r="AC10" s="51">
        <f t="shared" si="5"/>
        <v>60.227272727272727</v>
      </c>
      <c r="AD10" s="29">
        <f t="shared" si="6"/>
        <v>59.659090909090907</v>
      </c>
      <c r="AG10" s="29">
        <f t="shared" si="7"/>
        <v>59.659090909090907</v>
      </c>
      <c r="AJ10" s="29"/>
    </row>
    <row r="11" spans="1:36" s="17" customFormat="1" x14ac:dyDescent="0.25">
      <c r="A11" s="60" t="s">
        <v>18</v>
      </c>
      <c r="B11" s="13">
        <v>7152</v>
      </c>
      <c r="C11" s="13" t="s">
        <v>19</v>
      </c>
      <c r="D11" s="59" t="s">
        <v>20</v>
      </c>
      <c r="E11" s="39"/>
      <c r="F11" s="38">
        <v>6.5</v>
      </c>
      <c r="G11" s="38">
        <v>4</v>
      </c>
      <c r="H11" s="38">
        <v>6</v>
      </c>
      <c r="I11" s="38">
        <v>5</v>
      </c>
      <c r="J11" s="38">
        <v>6</v>
      </c>
      <c r="K11" s="38">
        <v>5</v>
      </c>
      <c r="L11" s="57">
        <f t="shared" si="1"/>
        <v>10</v>
      </c>
      <c r="M11" s="38">
        <v>7</v>
      </c>
      <c r="N11" s="38">
        <v>6</v>
      </c>
      <c r="O11" s="38">
        <f t="shared" si="2"/>
        <v>12</v>
      </c>
      <c r="P11" s="38">
        <v>6.5</v>
      </c>
      <c r="Q11" s="38">
        <v>7</v>
      </c>
      <c r="R11" s="38">
        <v>6</v>
      </c>
      <c r="S11" s="38">
        <v>6</v>
      </c>
      <c r="T11" s="38">
        <v>5.5</v>
      </c>
      <c r="U11" s="38">
        <v>7</v>
      </c>
      <c r="V11" s="38">
        <v>7</v>
      </c>
      <c r="W11" s="38">
        <v>6</v>
      </c>
      <c r="X11" s="38">
        <v>6</v>
      </c>
      <c r="Y11" s="38">
        <f t="shared" si="0"/>
        <v>12</v>
      </c>
      <c r="Z11" s="38">
        <v>7</v>
      </c>
      <c r="AA11" s="38">
        <f t="shared" si="4"/>
        <v>14</v>
      </c>
      <c r="AB11" s="51">
        <f>F11+G11+H11+I11+J11+L11+M11+O11+P11+Q11+R11+S11+T11+U11+V11+W11+Y11+AA11</f>
        <v>133.5</v>
      </c>
      <c r="AC11" s="51">
        <f t="shared" si="5"/>
        <v>60.68181818181818</v>
      </c>
      <c r="AD11" s="29">
        <f t="shared" si="6"/>
        <v>58.977272727272734</v>
      </c>
      <c r="AG11" s="29">
        <f t="shared" si="7"/>
        <v>58.977272727272734</v>
      </c>
      <c r="AJ11" s="29"/>
    </row>
    <row r="12" spans="1:36" s="17" customFormat="1" x14ac:dyDescent="0.25">
      <c r="A12" s="13" t="s">
        <v>29</v>
      </c>
      <c r="B12" s="13">
        <v>7183</v>
      </c>
      <c r="C12" s="13" t="s">
        <v>30</v>
      </c>
      <c r="D12" s="59" t="s">
        <v>31</v>
      </c>
      <c r="E12" s="39" t="s">
        <v>28</v>
      </c>
      <c r="F12" s="38"/>
      <c r="G12" s="38"/>
      <c r="H12" s="38"/>
      <c r="I12" s="38"/>
      <c r="J12" s="38"/>
      <c r="K12" s="38"/>
      <c r="L12" s="57">
        <f t="shared" si="1"/>
        <v>0</v>
      </c>
      <c r="M12" s="38"/>
      <c r="N12" s="38"/>
      <c r="O12" s="38">
        <f t="shared" si="2"/>
        <v>0</v>
      </c>
      <c r="P12" s="38"/>
      <c r="Q12" s="38"/>
      <c r="R12" s="38"/>
      <c r="S12" s="38"/>
      <c r="T12" s="38"/>
      <c r="U12" s="38"/>
      <c r="V12" s="38"/>
      <c r="W12" s="38"/>
      <c r="X12" s="38"/>
      <c r="Y12" s="38">
        <f t="shared" si="0"/>
        <v>0</v>
      </c>
      <c r="Z12" s="38"/>
      <c r="AA12" s="38">
        <f t="shared" si="4"/>
        <v>0</v>
      </c>
      <c r="AB12" s="51">
        <f>F12+G12+H12+I12+J12+L12+M12+O12+P12+Q12+R12+S12+T12+U12+V12+W12+Y12+AA12</f>
        <v>0</v>
      </c>
      <c r="AC12" s="51">
        <f t="shared" si="5"/>
        <v>0</v>
      </c>
      <c r="AD12" s="29">
        <f t="shared" si="6"/>
        <v>150</v>
      </c>
      <c r="AG12" s="29">
        <f t="shared" si="7"/>
        <v>150</v>
      </c>
      <c r="AJ12" s="29"/>
    </row>
    <row r="13" spans="1:36" s="17" customFormat="1" x14ac:dyDescent="0.25">
      <c r="A13" s="13" t="s">
        <v>32</v>
      </c>
      <c r="B13" s="13">
        <v>6600</v>
      </c>
      <c r="C13" s="13" t="s">
        <v>33</v>
      </c>
      <c r="D13" s="59" t="s">
        <v>34</v>
      </c>
      <c r="E13" s="37" t="s">
        <v>28</v>
      </c>
      <c r="F13" s="38"/>
      <c r="G13" s="38"/>
      <c r="H13" s="38"/>
      <c r="I13" s="38"/>
      <c r="J13" s="38"/>
      <c r="K13" s="38"/>
      <c r="L13" s="57">
        <f t="shared" si="1"/>
        <v>0</v>
      </c>
      <c r="M13" s="38"/>
      <c r="N13" s="38"/>
      <c r="O13" s="38">
        <f t="shared" si="2"/>
        <v>0</v>
      </c>
      <c r="P13" s="38"/>
      <c r="Q13" s="38"/>
      <c r="R13" s="38"/>
      <c r="S13" s="38"/>
      <c r="T13" s="38"/>
      <c r="U13" s="38"/>
      <c r="V13" s="38"/>
      <c r="W13" s="38"/>
      <c r="X13" s="38"/>
      <c r="Y13" s="38">
        <f t="shared" si="0"/>
        <v>0</v>
      </c>
      <c r="Z13" s="38"/>
      <c r="AA13" s="38">
        <f t="shared" si="4"/>
        <v>0</v>
      </c>
      <c r="AB13" s="51"/>
      <c r="AC13" s="51">
        <f t="shared" si="5"/>
        <v>0</v>
      </c>
      <c r="AD13" s="29">
        <f t="shared" si="6"/>
        <v>150</v>
      </c>
      <c r="AG13" s="29">
        <f t="shared" si="7"/>
        <v>150</v>
      </c>
      <c r="AJ13" s="29"/>
    </row>
    <row r="14" spans="1:36" s="17" customFormat="1" x14ac:dyDescent="0.25">
      <c r="A14" s="13"/>
      <c r="B14" s="13"/>
      <c r="C14" s="13"/>
      <c r="D14" s="59"/>
      <c r="E14" s="39"/>
      <c r="F14" s="38"/>
      <c r="G14" s="38"/>
      <c r="H14" s="38"/>
      <c r="I14" s="38"/>
      <c r="J14" s="38"/>
      <c r="K14" s="38"/>
      <c r="L14" s="57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51"/>
      <c r="AC14" s="51"/>
      <c r="AD14" s="29"/>
      <c r="AG14" s="29"/>
      <c r="AJ14" s="29"/>
    </row>
    <row r="15" spans="1:36" s="17" customFormat="1" x14ac:dyDescent="0.25">
      <c r="A15" s="43"/>
      <c r="B15" s="40"/>
      <c r="C15" s="42"/>
      <c r="D15" s="41"/>
      <c r="E15" s="41"/>
      <c r="F15" s="38"/>
      <c r="G15" s="38"/>
      <c r="H15" s="38"/>
      <c r="I15" s="38"/>
      <c r="J15" s="38"/>
      <c r="K15" s="38"/>
      <c r="L15" s="57">
        <f t="shared" si="1"/>
        <v>0</v>
      </c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>
        <f t="shared" si="0"/>
        <v>0</v>
      </c>
      <c r="Z15" s="38"/>
      <c r="AA15" s="38">
        <f t="shared" si="4"/>
        <v>0</v>
      </c>
      <c r="AB15" s="51"/>
      <c r="AC15" s="51"/>
      <c r="AD15" s="29"/>
      <c r="AG15" s="29">
        <f t="shared" si="7"/>
        <v>0</v>
      </c>
      <c r="AJ15" s="29"/>
    </row>
    <row r="16" spans="1:36" s="17" customFormat="1" x14ac:dyDescent="0.25">
      <c r="A16" s="61" t="s">
        <v>35</v>
      </c>
      <c r="B16" s="60"/>
      <c r="C16" s="60"/>
      <c r="D16" s="142"/>
      <c r="E16" s="83"/>
      <c r="F16" s="115">
        <v>1</v>
      </c>
      <c r="G16" s="115">
        <v>2</v>
      </c>
      <c r="H16" s="115" t="s">
        <v>129</v>
      </c>
      <c r="I16" s="116">
        <v>3</v>
      </c>
      <c r="J16" s="115">
        <v>4</v>
      </c>
      <c r="K16" s="115">
        <v>5</v>
      </c>
      <c r="L16" s="115">
        <v>6</v>
      </c>
      <c r="M16" s="115" t="s">
        <v>130</v>
      </c>
      <c r="N16" s="115">
        <v>7</v>
      </c>
      <c r="O16" s="115">
        <v>8</v>
      </c>
      <c r="P16" s="115" t="s">
        <v>131</v>
      </c>
      <c r="Q16" s="115">
        <v>9</v>
      </c>
      <c r="R16" s="115">
        <v>10</v>
      </c>
      <c r="S16" s="115">
        <v>11</v>
      </c>
      <c r="T16" s="115" t="s">
        <v>132</v>
      </c>
      <c r="U16" s="115">
        <v>12</v>
      </c>
      <c r="V16" s="115">
        <v>13</v>
      </c>
      <c r="W16" s="115" t="s">
        <v>133</v>
      </c>
      <c r="X16" s="117" t="s">
        <v>134</v>
      </c>
      <c r="Y16" s="117" t="s">
        <v>135</v>
      </c>
      <c r="Z16" s="117" t="s">
        <v>136</v>
      </c>
      <c r="AA16" s="115" t="s">
        <v>137</v>
      </c>
      <c r="AB16" s="117" t="s">
        <v>138</v>
      </c>
      <c r="AC16" s="115" t="s">
        <v>6</v>
      </c>
      <c r="AD16" s="118" t="s">
        <v>7</v>
      </c>
      <c r="AE16" s="119" t="s">
        <v>8</v>
      </c>
      <c r="AF16" s="97" t="s">
        <v>142</v>
      </c>
      <c r="AG16" s="97" t="s">
        <v>10</v>
      </c>
      <c r="AH16" s="97" t="s">
        <v>143</v>
      </c>
      <c r="AI16" s="97" t="s">
        <v>12</v>
      </c>
      <c r="AJ16" s="29"/>
    </row>
    <row r="17" spans="1:36" s="17" customFormat="1" x14ac:dyDescent="0.25">
      <c r="A17" s="60" t="s">
        <v>39</v>
      </c>
      <c r="B17" s="60">
        <v>6506</v>
      </c>
      <c r="C17" s="60" t="s">
        <v>40</v>
      </c>
      <c r="D17" s="142" t="s">
        <v>41</v>
      </c>
      <c r="E17" s="83"/>
      <c r="F17" s="139">
        <v>7</v>
      </c>
      <c r="G17" s="139">
        <v>6.5</v>
      </c>
      <c r="H17" s="139">
        <v>5.5</v>
      </c>
      <c r="I17" s="140">
        <f t="shared" ref="I17:I19" si="9">H17*2</f>
        <v>11</v>
      </c>
      <c r="J17" s="139">
        <v>7</v>
      </c>
      <c r="K17" s="139">
        <v>5.5</v>
      </c>
      <c r="L17" s="139">
        <v>6</v>
      </c>
      <c r="M17" s="139">
        <v>5.5</v>
      </c>
      <c r="N17" s="139">
        <f t="shared" ref="N17:N19" si="10">M17*2</f>
        <v>11</v>
      </c>
      <c r="O17" s="139">
        <v>7</v>
      </c>
      <c r="P17" s="139">
        <v>6</v>
      </c>
      <c r="Q17" s="139">
        <f t="shared" ref="Q17:Q19" si="11">P17*2</f>
        <v>12</v>
      </c>
      <c r="R17" s="139">
        <v>5.5</v>
      </c>
      <c r="S17" s="139">
        <v>6</v>
      </c>
      <c r="T17" s="139">
        <v>5</v>
      </c>
      <c r="U17" s="139">
        <f t="shared" ref="U17:U19" si="12">T17*2</f>
        <v>10</v>
      </c>
      <c r="V17" s="139">
        <v>7</v>
      </c>
      <c r="W17" s="139">
        <v>7</v>
      </c>
      <c r="X17" s="139">
        <v>6</v>
      </c>
      <c r="Y17" s="139">
        <v>5.5</v>
      </c>
      <c r="Z17" s="139">
        <f t="shared" ref="Z17:Z19" si="13">Y17*2</f>
        <v>11</v>
      </c>
      <c r="AA17" s="139">
        <v>6</v>
      </c>
      <c r="AB17" s="139">
        <f t="shared" ref="AB17:AB19" si="14">AA17*2</f>
        <v>12</v>
      </c>
      <c r="AC17" s="141">
        <f t="shared" ref="AC17:AC18" si="15">F17+G17+I17+J17+K17+L17+N17+O17+Q17+R17+S17+U17+V17+W17+X17+Z17+AB17</f>
        <v>137.5</v>
      </c>
      <c r="AD17" s="141">
        <f t="shared" ref="AD17:AD18" si="16">(AC17/230)*100</f>
        <v>59.782608695652172</v>
      </c>
      <c r="AE17" s="124">
        <f t="shared" ref="AE17:AE18" si="17">(100-AD17)*1.5</f>
        <v>60.326086956521742</v>
      </c>
      <c r="AF17" s="83"/>
      <c r="AG17" s="29">
        <f t="shared" si="7"/>
        <v>120.10869565217391</v>
      </c>
      <c r="AJ17" s="29"/>
    </row>
    <row r="18" spans="1:36" s="17" customFormat="1" x14ac:dyDescent="0.25">
      <c r="A18" s="143" t="s">
        <v>36</v>
      </c>
      <c r="B18" s="60">
        <v>6714</v>
      </c>
      <c r="C18" s="60" t="s">
        <v>37</v>
      </c>
      <c r="D18" s="62" t="s">
        <v>38</v>
      </c>
      <c r="E18" s="83"/>
      <c r="F18" s="139">
        <v>7.5</v>
      </c>
      <c r="G18" s="139">
        <v>7</v>
      </c>
      <c r="H18" s="139">
        <v>7</v>
      </c>
      <c r="I18" s="140">
        <f t="shared" si="9"/>
        <v>14</v>
      </c>
      <c r="J18" s="139">
        <v>7.5</v>
      </c>
      <c r="K18" s="139">
        <v>6.5</v>
      </c>
      <c r="L18" s="139">
        <v>6</v>
      </c>
      <c r="M18" s="139">
        <v>6.5</v>
      </c>
      <c r="N18" s="139">
        <f t="shared" si="10"/>
        <v>13</v>
      </c>
      <c r="O18" s="139">
        <v>8</v>
      </c>
      <c r="P18" s="139">
        <v>6</v>
      </c>
      <c r="Q18" s="139">
        <f t="shared" si="11"/>
        <v>12</v>
      </c>
      <c r="R18" s="139">
        <v>6</v>
      </c>
      <c r="S18" s="139">
        <v>6</v>
      </c>
      <c r="T18" s="139">
        <v>6.5</v>
      </c>
      <c r="U18" s="139">
        <f t="shared" si="12"/>
        <v>13</v>
      </c>
      <c r="V18" s="139">
        <v>7</v>
      </c>
      <c r="W18" s="139">
        <v>7.5</v>
      </c>
      <c r="X18" s="139">
        <v>7</v>
      </c>
      <c r="Y18" s="139">
        <v>6</v>
      </c>
      <c r="Z18" s="139">
        <f t="shared" si="13"/>
        <v>12</v>
      </c>
      <c r="AA18" s="139">
        <v>8</v>
      </c>
      <c r="AB18" s="139">
        <f t="shared" si="14"/>
        <v>16</v>
      </c>
      <c r="AC18" s="141">
        <f t="shared" si="15"/>
        <v>156</v>
      </c>
      <c r="AD18" s="141">
        <f t="shared" si="16"/>
        <v>67.826086956521735</v>
      </c>
      <c r="AE18" s="124">
        <f t="shared" si="17"/>
        <v>48.260869565217398</v>
      </c>
      <c r="AF18" s="83"/>
      <c r="AG18" s="29">
        <f t="shared" si="7"/>
        <v>116.08695652173913</v>
      </c>
      <c r="AJ18" s="29"/>
    </row>
    <row r="19" spans="1:36" s="17" customFormat="1" x14ac:dyDescent="0.25">
      <c r="A19" s="60" t="s">
        <v>25</v>
      </c>
      <c r="B19" s="60">
        <v>6644</v>
      </c>
      <c r="C19" s="60" t="s">
        <v>42</v>
      </c>
      <c r="D19" s="142" t="s">
        <v>27</v>
      </c>
      <c r="E19" s="83" t="s">
        <v>28</v>
      </c>
      <c r="F19" s="139"/>
      <c r="G19" s="139"/>
      <c r="H19" s="139"/>
      <c r="I19" s="140">
        <f t="shared" si="9"/>
        <v>0</v>
      </c>
      <c r="J19" s="139"/>
      <c r="K19" s="139"/>
      <c r="L19" s="139"/>
      <c r="M19" s="139"/>
      <c r="N19" s="139">
        <f t="shared" si="10"/>
        <v>0</v>
      </c>
      <c r="O19" s="139"/>
      <c r="P19" s="139"/>
      <c r="Q19" s="139">
        <f t="shared" si="11"/>
        <v>0</v>
      </c>
      <c r="R19" s="139"/>
      <c r="S19" s="139"/>
      <c r="T19" s="139"/>
      <c r="U19" s="139">
        <f t="shared" si="12"/>
        <v>0</v>
      </c>
      <c r="V19" s="139"/>
      <c r="W19" s="139"/>
      <c r="X19" s="139"/>
      <c r="Y19" s="139"/>
      <c r="Z19" s="139">
        <f t="shared" si="13"/>
        <v>0</v>
      </c>
      <c r="AA19" s="139"/>
      <c r="AB19" s="139">
        <f t="shared" si="14"/>
        <v>0</v>
      </c>
      <c r="AC19" s="141"/>
      <c r="AD19" s="141"/>
      <c r="AE19" s="124"/>
      <c r="AF19" s="83"/>
      <c r="AG19" s="29">
        <f t="shared" si="7"/>
        <v>0</v>
      </c>
      <c r="AJ19" s="29"/>
    </row>
    <row r="20" spans="1:36" s="17" customFormat="1" x14ac:dyDescent="0.25">
      <c r="F20" s="38"/>
      <c r="G20" s="38"/>
      <c r="H20" s="38"/>
      <c r="I20" s="38"/>
      <c r="J20" s="38"/>
      <c r="K20" s="38"/>
      <c r="L20" s="57">
        <f t="shared" ref="L20:L47" si="18">H20*2</f>
        <v>0</v>
      </c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>
        <f t="shared" si="0"/>
        <v>0</v>
      </c>
      <c r="Z20" s="38"/>
      <c r="AA20" s="38"/>
      <c r="AB20" s="51"/>
      <c r="AC20" s="51"/>
      <c r="AD20" s="29"/>
      <c r="AG20" s="29">
        <f t="shared" si="7"/>
        <v>0</v>
      </c>
      <c r="AJ20" s="29"/>
    </row>
    <row r="21" spans="1:36" s="17" customFormat="1" x14ac:dyDescent="0.25">
      <c r="F21" s="38"/>
      <c r="G21" s="38"/>
      <c r="H21" s="38"/>
      <c r="I21" s="38"/>
      <c r="J21" s="38"/>
      <c r="K21" s="38"/>
      <c r="L21" s="57">
        <f t="shared" si="18"/>
        <v>0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>
        <f t="shared" si="0"/>
        <v>0</v>
      </c>
      <c r="Z21" s="38"/>
      <c r="AA21" s="38"/>
      <c r="AB21" s="51"/>
      <c r="AC21" s="51"/>
      <c r="AD21" s="29"/>
      <c r="AG21" s="29">
        <f t="shared" si="7"/>
        <v>0</v>
      </c>
      <c r="AJ21" s="29"/>
    </row>
    <row r="22" spans="1:36" s="17" customFormat="1" x14ac:dyDescent="0.25">
      <c r="A22" s="44"/>
      <c r="B22" s="45"/>
      <c r="C22" s="46"/>
      <c r="D22" s="47"/>
      <c r="E22" s="45"/>
      <c r="F22" s="38"/>
      <c r="G22" s="38"/>
      <c r="H22" s="38"/>
      <c r="I22" s="38"/>
      <c r="J22" s="38"/>
      <c r="K22" s="38"/>
      <c r="L22" s="57">
        <f t="shared" si="18"/>
        <v>0</v>
      </c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>
        <f t="shared" si="0"/>
        <v>0</v>
      </c>
      <c r="Z22" s="38"/>
      <c r="AA22" s="38"/>
      <c r="AB22" s="51"/>
      <c r="AC22" s="51"/>
      <c r="AD22" s="29"/>
      <c r="AG22" s="29">
        <f t="shared" si="7"/>
        <v>0</v>
      </c>
      <c r="AJ22" s="29"/>
    </row>
    <row r="23" spans="1:36" s="17" customFormat="1" x14ac:dyDescent="0.25">
      <c r="A23" s="44"/>
      <c r="B23" s="45"/>
      <c r="C23" s="44"/>
      <c r="D23" s="45"/>
      <c r="E23" s="44"/>
      <c r="F23" s="38"/>
      <c r="G23" s="38"/>
      <c r="H23" s="38"/>
      <c r="I23" s="38"/>
      <c r="J23" s="38"/>
      <c r="K23" s="38"/>
      <c r="L23" s="57">
        <f t="shared" si="18"/>
        <v>0</v>
      </c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>
        <f t="shared" si="0"/>
        <v>0</v>
      </c>
      <c r="Z23" s="38"/>
      <c r="AA23" s="38"/>
      <c r="AB23" s="51"/>
      <c r="AC23" s="51"/>
      <c r="AD23" s="29"/>
      <c r="AG23" s="29">
        <f t="shared" si="7"/>
        <v>0</v>
      </c>
      <c r="AJ23" s="29"/>
    </row>
    <row r="24" spans="1:36" s="17" customFormat="1" x14ac:dyDescent="0.25">
      <c r="A24" s="44"/>
      <c r="B24" s="45"/>
      <c r="C24" s="44"/>
      <c r="D24" s="44"/>
      <c r="E24" s="45"/>
      <c r="F24" s="38"/>
      <c r="G24" s="38"/>
      <c r="H24" s="38"/>
      <c r="I24" s="38"/>
      <c r="J24" s="38"/>
      <c r="K24" s="38"/>
      <c r="L24" s="57">
        <f t="shared" si="18"/>
        <v>0</v>
      </c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>
        <f t="shared" si="0"/>
        <v>0</v>
      </c>
      <c r="Z24" s="38"/>
      <c r="AA24" s="38"/>
      <c r="AB24" s="51"/>
      <c r="AC24" s="51"/>
      <c r="AD24" s="29"/>
      <c r="AG24" s="29">
        <f t="shared" si="7"/>
        <v>0</v>
      </c>
      <c r="AJ24" s="29"/>
    </row>
    <row r="25" spans="1:36" s="17" customFormat="1" x14ac:dyDescent="0.25">
      <c r="A25" s="44"/>
      <c r="B25" s="45"/>
      <c r="C25" s="44"/>
      <c r="D25" s="44"/>
      <c r="E25" s="44"/>
      <c r="F25" s="38"/>
      <c r="G25" s="38"/>
      <c r="H25" s="38"/>
      <c r="I25" s="38"/>
      <c r="J25" s="38"/>
      <c r="K25" s="38"/>
      <c r="L25" s="57">
        <f t="shared" si="18"/>
        <v>0</v>
      </c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>
        <f t="shared" si="0"/>
        <v>0</v>
      </c>
      <c r="Z25" s="38"/>
      <c r="AA25" s="38"/>
      <c r="AB25" s="51"/>
      <c r="AC25" s="51"/>
      <c r="AD25" s="29"/>
      <c r="AG25" s="29">
        <f t="shared" si="7"/>
        <v>0</v>
      </c>
      <c r="AJ25" s="29"/>
    </row>
    <row r="26" spans="1:36" s="17" customFormat="1" x14ac:dyDescent="0.25">
      <c r="A26" s="44"/>
      <c r="B26" s="45"/>
      <c r="C26" s="44"/>
      <c r="D26" s="47"/>
      <c r="E26" s="44"/>
      <c r="F26" s="38"/>
      <c r="G26" s="38"/>
      <c r="H26" s="38"/>
      <c r="I26" s="38"/>
      <c r="J26" s="38"/>
      <c r="K26" s="38"/>
      <c r="L26" s="57">
        <f t="shared" si="18"/>
        <v>0</v>
      </c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>
        <f t="shared" si="0"/>
        <v>0</v>
      </c>
      <c r="Z26" s="38"/>
      <c r="AA26" s="38"/>
      <c r="AB26" s="51"/>
      <c r="AC26" s="51"/>
      <c r="AD26" s="29"/>
      <c r="AG26" s="29">
        <f t="shared" si="7"/>
        <v>0</v>
      </c>
      <c r="AJ26" s="29"/>
    </row>
    <row r="27" spans="1:36" s="17" customFormat="1" x14ac:dyDescent="0.25">
      <c r="A27" s="44"/>
      <c r="B27" s="45"/>
      <c r="C27" s="46"/>
      <c r="D27" s="47"/>
      <c r="E27" s="45"/>
      <c r="F27" s="38"/>
      <c r="G27" s="38"/>
      <c r="H27" s="38"/>
      <c r="I27" s="38"/>
      <c r="J27" s="38"/>
      <c r="K27" s="38"/>
      <c r="L27" s="57">
        <f t="shared" si="18"/>
        <v>0</v>
      </c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>
        <f t="shared" si="0"/>
        <v>0</v>
      </c>
      <c r="Z27" s="38"/>
      <c r="AA27" s="38"/>
      <c r="AB27" s="51"/>
      <c r="AC27" s="51"/>
      <c r="AD27" s="29"/>
      <c r="AG27" s="29">
        <f t="shared" si="7"/>
        <v>0</v>
      </c>
      <c r="AJ27" s="29"/>
    </row>
    <row r="28" spans="1:36" s="17" customFormat="1" x14ac:dyDescent="0.25">
      <c r="A28" s="44"/>
      <c r="B28" s="45"/>
      <c r="C28" s="44"/>
      <c r="D28" s="45"/>
      <c r="E28" s="44"/>
      <c r="F28" s="38"/>
      <c r="G28" s="38"/>
      <c r="H28" s="38"/>
      <c r="I28" s="38"/>
      <c r="J28" s="38"/>
      <c r="K28" s="38"/>
      <c r="L28" s="57">
        <f t="shared" si="18"/>
        <v>0</v>
      </c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>
        <f t="shared" si="0"/>
        <v>0</v>
      </c>
      <c r="Z28" s="38"/>
      <c r="AA28" s="38"/>
      <c r="AB28" s="51"/>
      <c r="AC28" s="51"/>
      <c r="AD28" s="29"/>
      <c r="AG28" s="29">
        <f t="shared" si="7"/>
        <v>0</v>
      </c>
      <c r="AJ28" s="29"/>
    </row>
    <row r="29" spans="1:36" s="17" customFormat="1" x14ac:dyDescent="0.25">
      <c r="A29" s="44"/>
      <c r="B29" s="45"/>
      <c r="C29" s="46"/>
      <c r="D29" s="47"/>
      <c r="E29" s="44"/>
      <c r="F29" s="38"/>
      <c r="G29" s="38"/>
      <c r="H29" s="38"/>
      <c r="I29" s="38"/>
      <c r="J29" s="38"/>
      <c r="K29" s="38"/>
      <c r="L29" s="57">
        <f t="shared" si="18"/>
        <v>0</v>
      </c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>
        <f t="shared" si="0"/>
        <v>0</v>
      </c>
      <c r="Z29" s="38"/>
      <c r="AA29" s="38"/>
      <c r="AB29" s="51"/>
      <c r="AC29" s="51"/>
      <c r="AD29" s="29"/>
      <c r="AG29" s="29">
        <f t="shared" si="7"/>
        <v>0</v>
      </c>
      <c r="AJ29" s="29"/>
    </row>
    <row r="30" spans="1:36" s="17" customFormat="1" x14ac:dyDescent="0.25">
      <c r="A30" s="44"/>
      <c r="B30" s="45"/>
      <c r="C30" s="44"/>
      <c r="D30" s="44"/>
      <c r="E30" s="45"/>
      <c r="F30" s="38"/>
      <c r="G30" s="38"/>
      <c r="H30" s="38"/>
      <c r="I30" s="38"/>
      <c r="J30" s="38"/>
      <c r="K30" s="38"/>
      <c r="L30" s="57">
        <f t="shared" si="18"/>
        <v>0</v>
      </c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>
        <f t="shared" si="0"/>
        <v>0</v>
      </c>
      <c r="Z30" s="38"/>
      <c r="AA30" s="38"/>
      <c r="AB30" s="51"/>
      <c r="AC30" s="51"/>
      <c r="AD30" s="29"/>
      <c r="AG30" s="29">
        <f t="shared" si="7"/>
        <v>0</v>
      </c>
      <c r="AJ30" s="29"/>
    </row>
    <row r="31" spans="1:36" s="17" customFormat="1" x14ac:dyDescent="0.25">
      <c r="A31" s="44"/>
      <c r="B31" s="45"/>
      <c r="C31" s="44"/>
      <c r="D31" s="44"/>
      <c r="E31" s="44"/>
      <c r="F31" s="38"/>
      <c r="G31" s="38"/>
      <c r="H31" s="38"/>
      <c r="I31" s="38"/>
      <c r="J31" s="38"/>
      <c r="K31" s="38"/>
      <c r="L31" s="57">
        <f t="shared" si="18"/>
        <v>0</v>
      </c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>
        <f t="shared" si="0"/>
        <v>0</v>
      </c>
      <c r="Z31" s="38"/>
      <c r="AA31" s="38"/>
      <c r="AB31" s="51"/>
      <c r="AC31" s="51"/>
      <c r="AD31" s="29"/>
      <c r="AG31" s="29">
        <f t="shared" si="7"/>
        <v>0</v>
      </c>
      <c r="AJ31" s="29"/>
    </row>
    <row r="32" spans="1:36" s="17" customFormat="1" x14ac:dyDescent="0.25">
      <c r="A32" s="44"/>
      <c r="B32" s="45"/>
      <c r="C32" s="44"/>
      <c r="D32" s="47"/>
      <c r="E32" s="45"/>
      <c r="F32" s="38"/>
      <c r="G32" s="38"/>
      <c r="H32" s="38"/>
      <c r="I32" s="38"/>
      <c r="J32" s="38"/>
      <c r="K32" s="38"/>
      <c r="L32" s="57">
        <f t="shared" si="18"/>
        <v>0</v>
      </c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>
        <f t="shared" si="0"/>
        <v>0</v>
      </c>
      <c r="Z32" s="38"/>
      <c r="AA32" s="38"/>
      <c r="AB32" s="51"/>
      <c r="AC32" s="51"/>
      <c r="AD32" s="29"/>
      <c r="AG32" s="29">
        <f t="shared" si="7"/>
        <v>0</v>
      </c>
      <c r="AJ32" s="29"/>
    </row>
    <row r="33" spans="1:36" s="17" customFormat="1" x14ac:dyDescent="0.25">
      <c r="A33" s="48"/>
      <c r="B33" s="16"/>
      <c r="F33" s="38"/>
      <c r="G33" s="38"/>
      <c r="H33" s="38"/>
      <c r="I33" s="38"/>
      <c r="J33" s="38"/>
      <c r="K33" s="38"/>
      <c r="L33" s="57">
        <f t="shared" si="18"/>
        <v>0</v>
      </c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>
        <f t="shared" si="0"/>
        <v>0</v>
      </c>
      <c r="Z33" s="38"/>
      <c r="AA33" s="38"/>
      <c r="AB33" s="51"/>
      <c r="AC33" s="51"/>
      <c r="AD33" s="29"/>
      <c r="AG33" s="29">
        <f t="shared" si="7"/>
        <v>0</v>
      </c>
      <c r="AJ33" s="29"/>
    </row>
    <row r="34" spans="1:36" s="17" customFormat="1" x14ac:dyDescent="0.25">
      <c r="F34" s="38"/>
      <c r="G34" s="38"/>
      <c r="H34" s="38"/>
      <c r="I34" s="38"/>
      <c r="J34" s="38"/>
      <c r="K34" s="38"/>
      <c r="L34" s="57">
        <f t="shared" si="18"/>
        <v>0</v>
      </c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>
        <f t="shared" si="0"/>
        <v>0</v>
      </c>
      <c r="Z34" s="38"/>
      <c r="AA34" s="38"/>
      <c r="AB34" s="51"/>
      <c r="AC34" s="51"/>
      <c r="AD34" s="29"/>
      <c r="AG34" s="29">
        <f t="shared" si="7"/>
        <v>0</v>
      </c>
      <c r="AJ34" s="29"/>
    </row>
    <row r="35" spans="1:36" s="17" customFormat="1" x14ac:dyDescent="0.25">
      <c r="F35" s="38"/>
      <c r="G35" s="38"/>
      <c r="H35" s="38"/>
      <c r="I35" s="38"/>
      <c r="J35" s="38"/>
      <c r="K35" s="38"/>
      <c r="L35" s="57">
        <f t="shared" si="18"/>
        <v>0</v>
      </c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>
        <f t="shared" si="0"/>
        <v>0</v>
      </c>
      <c r="Z35" s="38"/>
      <c r="AA35" s="38"/>
      <c r="AB35" s="51"/>
      <c r="AC35" s="51"/>
      <c r="AD35" s="29"/>
      <c r="AG35" s="29">
        <f t="shared" si="7"/>
        <v>0</v>
      </c>
      <c r="AJ35" s="29"/>
    </row>
    <row r="36" spans="1:36" s="17" customFormat="1" x14ac:dyDescent="0.25">
      <c r="F36" s="38"/>
      <c r="G36" s="38"/>
      <c r="H36" s="38"/>
      <c r="I36" s="38"/>
      <c r="J36" s="38"/>
      <c r="K36" s="38"/>
      <c r="L36" s="57">
        <f t="shared" si="18"/>
        <v>0</v>
      </c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>
        <f t="shared" si="0"/>
        <v>0</v>
      </c>
      <c r="Z36" s="38"/>
      <c r="AA36" s="38"/>
      <c r="AB36" s="51"/>
      <c r="AC36" s="51"/>
      <c r="AD36" s="29"/>
      <c r="AG36" s="29">
        <f t="shared" si="7"/>
        <v>0</v>
      </c>
      <c r="AJ36" s="29"/>
    </row>
    <row r="37" spans="1:36" s="17" customFormat="1" x14ac:dyDescent="0.25">
      <c r="F37" s="38"/>
      <c r="G37" s="38"/>
      <c r="H37" s="38"/>
      <c r="I37" s="38"/>
      <c r="J37" s="38"/>
      <c r="K37" s="38"/>
      <c r="L37" s="57">
        <f t="shared" si="18"/>
        <v>0</v>
      </c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>
        <f t="shared" si="0"/>
        <v>0</v>
      </c>
      <c r="Z37" s="38"/>
      <c r="AA37" s="38"/>
      <c r="AB37" s="51"/>
      <c r="AC37" s="51"/>
      <c r="AD37" s="29"/>
      <c r="AG37" s="29">
        <f t="shared" si="7"/>
        <v>0</v>
      </c>
      <c r="AJ37" s="29"/>
    </row>
    <row r="38" spans="1:36" s="17" customFormat="1" x14ac:dyDescent="0.25">
      <c r="F38" s="38"/>
      <c r="G38" s="38"/>
      <c r="H38" s="38"/>
      <c r="I38" s="38"/>
      <c r="J38" s="38"/>
      <c r="K38" s="38"/>
      <c r="L38" s="57">
        <f t="shared" si="18"/>
        <v>0</v>
      </c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>
        <f t="shared" si="0"/>
        <v>0</v>
      </c>
      <c r="Z38" s="38"/>
      <c r="AA38" s="38"/>
      <c r="AB38" s="51"/>
      <c r="AC38" s="51"/>
      <c r="AD38" s="29"/>
      <c r="AG38" s="29">
        <f t="shared" si="7"/>
        <v>0</v>
      </c>
      <c r="AJ38" s="29"/>
    </row>
    <row r="39" spans="1:36" s="17" customFormat="1" x14ac:dyDescent="0.25">
      <c r="F39" s="38"/>
      <c r="G39" s="38"/>
      <c r="H39" s="38"/>
      <c r="I39" s="38"/>
      <c r="J39" s="38"/>
      <c r="K39" s="38"/>
      <c r="L39" s="57">
        <f t="shared" si="18"/>
        <v>0</v>
      </c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>
        <f t="shared" si="0"/>
        <v>0</v>
      </c>
      <c r="Z39" s="38"/>
      <c r="AA39" s="38"/>
      <c r="AB39" s="51" t="e">
        <f>F39+G39+L39+I39+J39+K39+#REF!+N39+P39+Q39+R39+#REF!+T39+V39+W39+Y39+#REF!</f>
        <v>#REF!</v>
      </c>
      <c r="AC39" s="51" t="e">
        <f t="shared" ref="AC39:AC40" si="19">(AB39/230)*100</f>
        <v>#REF!</v>
      </c>
      <c r="AD39" s="29" t="e">
        <f t="shared" ref="AD39:AD42" si="20">(100-AC39)*1.5</f>
        <v>#REF!</v>
      </c>
      <c r="AG39" s="29" t="e">
        <f t="shared" si="7"/>
        <v>#REF!</v>
      </c>
      <c r="AJ39" s="29"/>
    </row>
    <row r="40" spans="1:36" s="17" customFormat="1" x14ac:dyDescent="0.25">
      <c r="F40" s="38"/>
      <c r="G40" s="38"/>
      <c r="H40" s="38"/>
      <c r="I40" s="38"/>
      <c r="J40" s="38"/>
      <c r="K40" s="38"/>
      <c r="L40" s="57">
        <f t="shared" si="18"/>
        <v>0</v>
      </c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>
        <f t="shared" si="0"/>
        <v>0</v>
      </c>
      <c r="Z40" s="38"/>
      <c r="AA40" s="38"/>
      <c r="AB40" s="51" t="e">
        <f>F40+G40+L40+I40+J40+K40+#REF!+N40+P40+Q40+R40+#REF!+T40+V40+W40+Y40+#REF!</f>
        <v>#REF!</v>
      </c>
      <c r="AC40" s="51" t="e">
        <f t="shared" si="19"/>
        <v>#REF!</v>
      </c>
      <c r="AD40" s="29" t="e">
        <f t="shared" si="20"/>
        <v>#REF!</v>
      </c>
      <c r="AG40" s="29" t="e">
        <f t="shared" si="7"/>
        <v>#REF!</v>
      </c>
      <c r="AJ40" s="29"/>
    </row>
    <row r="41" spans="1:36" s="17" customFormat="1" x14ac:dyDescent="0.25">
      <c r="F41" s="38"/>
      <c r="G41" s="38"/>
      <c r="H41" s="38"/>
      <c r="I41" s="38"/>
      <c r="J41" s="38"/>
      <c r="K41" s="38"/>
      <c r="L41" s="57">
        <f t="shared" si="18"/>
        <v>0</v>
      </c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>
        <f t="shared" si="0"/>
        <v>0</v>
      </c>
      <c r="Z41" s="38"/>
      <c r="AA41" s="38"/>
      <c r="AB41" s="51" t="e">
        <f>F41+G41+L41+I41+J41+K41+#REF!+N41+P41+Q41+R41+#REF!+T41+V41+W41+Y41+#REF!</f>
        <v>#REF!</v>
      </c>
      <c r="AC41" s="52"/>
      <c r="AD41" s="29">
        <f t="shared" si="20"/>
        <v>150</v>
      </c>
      <c r="AG41" s="29">
        <f t="shared" si="7"/>
        <v>150</v>
      </c>
      <c r="AJ41" s="29"/>
    </row>
    <row r="42" spans="1:36" s="17" customFormat="1" x14ac:dyDescent="0.25">
      <c r="F42" s="38"/>
      <c r="G42" s="38"/>
      <c r="H42" s="38"/>
      <c r="I42" s="38"/>
      <c r="J42" s="38"/>
      <c r="K42" s="38"/>
      <c r="L42" s="57">
        <f t="shared" si="18"/>
        <v>0</v>
      </c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>
        <f t="shared" si="0"/>
        <v>0</v>
      </c>
      <c r="Z42" s="38"/>
      <c r="AA42" s="38"/>
      <c r="AB42" s="51" t="e">
        <f>F42+G42+L42+I42+J42+K42+#REF!+N42+P42+Q42+R42+#REF!+T42+V42+W42+Y42+#REF!</f>
        <v>#REF!</v>
      </c>
      <c r="AC42" s="52"/>
      <c r="AD42" s="29">
        <f t="shared" si="20"/>
        <v>150</v>
      </c>
      <c r="AG42" s="29">
        <f t="shared" si="7"/>
        <v>150</v>
      </c>
      <c r="AJ42" s="29"/>
    </row>
    <row r="43" spans="1:36" s="17" customFormat="1" x14ac:dyDescent="0.25">
      <c r="F43" s="38"/>
      <c r="G43" s="38"/>
      <c r="H43" s="38"/>
      <c r="I43" s="38"/>
      <c r="J43" s="38"/>
      <c r="K43" s="38"/>
      <c r="L43" s="57">
        <f t="shared" si="18"/>
        <v>0</v>
      </c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>
        <f t="shared" si="0"/>
        <v>0</v>
      </c>
      <c r="Z43" s="38"/>
      <c r="AA43" s="38"/>
      <c r="AB43" s="51" t="e">
        <f>F43+G43+L43+I43+J43+K43+#REF!+N43+P43+Q43+R43+#REF!+T43+V43+W43+Y43+#REF!</f>
        <v>#REF!</v>
      </c>
      <c r="AC43" s="52"/>
      <c r="AD43" s="29"/>
      <c r="AG43" s="29">
        <f t="shared" si="7"/>
        <v>0</v>
      </c>
      <c r="AJ43" s="29"/>
    </row>
    <row r="44" spans="1:36" s="17" customFormat="1" x14ac:dyDescent="0.25">
      <c r="F44" s="38"/>
      <c r="G44" s="38"/>
      <c r="H44" s="38"/>
      <c r="I44" s="38"/>
      <c r="J44" s="38"/>
      <c r="K44" s="38"/>
      <c r="L44" s="57">
        <f t="shared" si="18"/>
        <v>0</v>
      </c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>
        <f t="shared" si="0"/>
        <v>0</v>
      </c>
      <c r="Z44" s="38"/>
      <c r="AA44" s="38"/>
      <c r="AB44" s="51" t="e">
        <f>F44+G44+L44+I44+J44+K44+#REF!+N44+P44+Q44+R44+#REF!+T44+V44+W44+Y44+#REF!</f>
        <v>#REF!</v>
      </c>
      <c r="AC44" s="52"/>
      <c r="AD44" s="29"/>
      <c r="AG44" s="29">
        <f t="shared" si="7"/>
        <v>0</v>
      </c>
      <c r="AJ44" s="29"/>
    </row>
    <row r="45" spans="1:36" s="17" customFormat="1" x14ac:dyDescent="0.25">
      <c r="F45" s="38"/>
      <c r="G45" s="38"/>
      <c r="H45" s="38"/>
      <c r="I45" s="38"/>
      <c r="J45" s="38"/>
      <c r="K45" s="38"/>
      <c r="L45" s="57">
        <f t="shared" si="18"/>
        <v>0</v>
      </c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>
        <f t="shared" si="0"/>
        <v>0</v>
      </c>
      <c r="Z45" s="38"/>
      <c r="AA45" s="38"/>
      <c r="AB45" s="51" t="e">
        <f>F45+G45+L45+I45+J45+K45+#REF!+N45+P45+Q45+R45+#REF!+T45+V45+W45+Y45+#REF!</f>
        <v>#REF!</v>
      </c>
      <c r="AC45" s="52"/>
      <c r="AD45" s="29"/>
      <c r="AG45" s="29">
        <f t="shared" si="7"/>
        <v>0</v>
      </c>
      <c r="AJ45" s="29"/>
    </row>
    <row r="46" spans="1:36" s="17" customFormat="1" x14ac:dyDescent="0.25">
      <c r="F46" s="38"/>
      <c r="G46" s="38"/>
      <c r="H46" s="38"/>
      <c r="I46" s="38"/>
      <c r="J46" s="38"/>
      <c r="K46" s="38"/>
      <c r="L46" s="57">
        <f t="shared" si="18"/>
        <v>0</v>
      </c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>
        <f t="shared" si="0"/>
        <v>0</v>
      </c>
      <c r="Z46" s="38"/>
      <c r="AA46" s="38"/>
      <c r="AB46" s="51" t="e">
        <f>F46+G46+L46+I46+J46+K46+#REF!+N46+P46+Q46+R46+#REF!+T46+V46+W46+Y46+#REF!</f>
        <v>#REF!</v>
      </c>
      <c r="AC46" s="52"/>
      <c r="AD46" s="29"/>
      <c r="AG46" s="29">
        <f t="shared" si="7"/>
        <v>0</v>
      </c>
      <c r="AJ46" s="29"/>
    </row>
    <row r="47" spans="1:36" s="17" customFormat="1" x14ac:dyDescent="0.25">
      <c r="F47" s="38"/>
      <c r="G47" s="38"/>
      <c r="H47" s="38"/>
      <c r="I47" s="38"/>
      <c r="J47" s="38"/>
      <c r="K47" s="38"/>
      <c r="L47" s="57">
        <f t="shared" si="18"/>
        <v>0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>
        <f t="shared" si="0"/>
        <v>0</v>
      </c>
      <c r="Z47" s="38"/>
      <c r="AA47" s="38"/>
      <c r="AB47" s="38" t="e">
        <f>F47+G47+L47+I47+J47+K47+#REF!+N47+P47+Q47+R47+#REF!+T47+V47+W47+Y47+#REF!</f>
        <v>#REF!</v>
      </c>
      <c r="AC47" s="52"/>
      <c r="AD47" s="29"/>
      <c r="AG47" s="29">
        <f t="shared" si="7"/>
        <v>0</v>
      </c>
      <c r="AJ47" s="29"/>
    </row>
    <row r="48" spans="1:36" s="17" customFormat="1" x14ac:dyDescent="0.25">
      <c r="F48" s="38"/>
      <c r="G48" s="38"/>
      <c r="H48" s="38"/>
      <c r="I48" s="38"/>
      <c r="J48" s="38"/>
      <c r="K48" s="38"/>
      <c r="L48" s="57">
        <f t="shared" ref="L48:L81" si="21">H48*2</f>
        <v>0</v>
      </c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>
        <f t="shared" si="0"/>
        <v>0</v>
      </c>
      <c r="Z48" s="38"/>
      <c r="AA48" s="38"/>
      <c r="AB48" s="38" t="e">
        <f>F48+G48+L48+I48+J48+K48+#REF!+N48+P48+Q48+R48+#REF!+T48+V48+W48+Y48+#REF!</f>
        <v>#REF!</v>
      </c>
      <c r="AC48" s="52"/>
      <c r="AD48" s="29"/>
      <c r="AG48" s="29">
        <f t="shared" si="7"/>
        <v>0</v>
      </c>
      <c r="AJ48" s="29"/>
    </row>
    <row r="49" spans="6:36" s="17" customFormat="1" x14ac:dyDescent="0.25">
      <c r="F49" s="38"/>
      <c r="G49" s="38"/>
      <c r="H49" s="38"/>
      <c r="I49" s="38"/>
      <c r="J49" s="38"/>
      <c r="K49" s="38"/>
      <c r="L49" s="57">
        <f t="shared" si="21"/>
        <v>0</v>
      </c>
      <c r="M49" s="38"/>
      <c r="N49" s="38"/>
      <c r="O49" s="38"/>
      <c r="P49" s="38">
        <f t="shared" ref="P49:P64" si="22">O49*2</f>
        <v>0</v>
      </c>
      <c r="Q49" s="38"/>
      <c r="R49" s="38"/>
      <c r="S49" s="38"/>
      <c r="T49" s="38"/>
      <c r="U49" s="38"/>
      <c r="V49" s="38"/>
      <c r="W49" s="38"/>
      <c r="X49" s="38"/>
      <c r="Y49" s="38">
        <f t="shared" si="0"/>
        <v>0</v>
      </c>
      <c r="Z49" s="38"/>
      <c r="AA49" s="38"/>
      <c r="AB49" s="38" t="e">
        <f>F49+G49+L49+I49+J49+K49+#REF!+N49+P49+Q49+R49+#REF!+T49+V49+W49+Y49+#REF!</f>
        <v>#REF!</v>
      </c>
      <c r="AC49" s="52"/>
      <c r="AD49" s="29"/>
      <c r="AG49" s="29">
        <f t="shared" si="7"/>
        <v>0</v>
      </c>
      <c r="AJ49" s="29"/>
    </row>
    <row r="50" spans="6:36" s="17" customFormat="1" x14ac:dyDescent="0.25">
      <c r="F50" s="38"/>
      <c r="G50" s="38"/>
      <c r="H50" s="38"/>
      <c r="I50" s="38"/>
      <c r="J50" s="38"/>
      <c r="K50" s="38"/>
      <c r="L50" s="57">
        <f t="shared" si="21"/>
        <v>0</v>
      </c>
      <c r="M50" s="38"/>
      <c r="N50" s="38"/>
      <c r="O50" s="38"/>
      <c r="P50" s="38">
        <f t="shared" si="22"/>
        <v>0</v>
      </c>
      <c r="Q50" s="38"/>
      <c r="R50" s="38"/>
      <c r="S50" s="38"/>
      <c r="T50" s="38"/>
      <c r="U50" s="38"/>
      <c r="V50" s="38"/>
      <c r="W50" s="38"/>
      <c r="X50" s="38"/>
      <c r="Y50" s="38">
        <f t="shared" si="0"/>
        <v>0</v>
      </c>
      <c r="Z50" s="38"/>
      <c r="AA50" s="38"/>
      <c r="AB50" s="38" t="e">
        <f>F50+G50+L50+I50+J50+K50+#REF!+N50+P50+Q50+R50+#REF!+T50+V50+W50+Y50+#REF!</f>
        <v>#REF!</v>
      </c>
      <c r="AC50" s="52"/>
      <c r="AD50" s="29"/>
      <c r="AG50" s="29">
        <f t="shared" si="7"/>
        <v>0</v>
      </c>
      <c r="AJ50" s="29"/>
    </row>
    <row r="51" spans="6:36" s="17" customFormat="1" x14ac:dyDescent="0.25">
      <c r="F51" s="38"/>
      <c r="G51" s="38"/>
      <c r="H51" s="38"/>
      <c r="I51" s="38"/>
      <c r="J51" s="38"/>
      <c r="K51" s="38"/>
      <c r="L51" s="57">
        <f t="shared" si="21"/>
        <v>0</v>
      </c>
      <c r="M51" s="38"/>
      <c r="N51" s="38"/>
      <c r="O51" s="38"/>
      <c r="P51" s="38">
        <f t="shared" si="22"/>
        <v>0</v>
      </c>
      <c r="Q51" s="38"/>
      <c r="R51" s="38"/>
      <c r="S51" s="38"/>
      <c r="T51" s="38"/>
      <c r="U51" s="38"/>
      <c r="V51" s="38"/>
      <c r="W51" s="38"/>
      <c r="X51" s="38"/>
      <c r="Y51" s="38">
        <f t="shared" si="0"/>
        <v>0</v>
      </c>
      <c r="Z51" s="38"/>
      <c r="AA51" s="38"/>
      <c r="AB51" s="38" t="e">
        <f>F51+G51+L51+I51+J51+K51+#REF!+N51+P51+Q51+R51+#REF!+T51+V51+W51+Y51+#REF!</f>
        <v>#REF!</v>
      </c>
      <c r="AC51" s="52"/>
      <c r="AD51" s="29"/>
      <c r="AG51" s="29">
        <f t="shared" si="7"/>
        <v>0</v>
      </c>
      <c r="AJ51" s="29"/>
    </row>
    <row r="52" spans="6:36" s="17" customFormat="1" x14ac:dyDescent="0.25">
      <c r="F52" s="38"/>
      <c r="G52" s="38"/>
      <c r="H52" s="38"/>
      <c r="I52" s="38"/>
      <c r="J52" s="38"/>
      <c r="K52" s="38"/>
      <c r="L52" s="57">
        <f t="shared" si="21"/>
        <v>0</v>
      </c>
      <c r="M52" s="38"/>
      <c r="N52" s="38"/>
      <c r="O52" s="38"/>
      <c r="P52" s="38">
        <f t="shared" si="22"/>
        <v>0</v>
      </c>
      <c r="Q52" s="38"/>
      <c r="R52" s="38"/>
      <c r="S52" s="38"/>
      <c r="T52" s="38"/>
      <c r="U52" s="38"/>
      <c r="V52" s="38"/>
      <c r="W52" s="38"/>
      <c r="X52" s="38"/>
      <c r="Y52" s="38">
        <f t="shared" si="0"/>
        <v>0</v>
      </c>
      <c r="Z52" s="38"/>
      <c r="AA52" s="38"/>
      <c r="AB52" s="38" t="e">
        <f>F52+G52+L52+I52+J52+K52+#REF!+N52+P52+Q52+R52+#REF!+T52+V52+W52+Y52+#REF!</f>
        <v>#REF!</v>
      </c>
      <c r="AC52" s="52"/>
      <c r="AD52" s="29"/>
      <c r="AG52" s="29">
        <f t="shared" si="7"/>
        <v>0</v>
      </c>
      <c r="AJ52" s="29"/>
    </row>
    <row r="53" spans="6:36" s="17" customFormat="1" x14ac:dyDescent="0.25">
      <c r="F53" s="38"/>
      <c r="G53" s="38"/>
      <c r="H53" s="38"/>
      <c r="I53" s="38"/>
      <c r="J53" s="38"/>
      <c r="K53" s="38"/>
      <c r="L53" s="57">
        <f t="shared" si="21"/>
        <v>0</v>
      </c>
      <c r="M53" s="38"/>
      <c r="N53" s="38"/>
      <c r="O53" s="38"/>
      <c r="P53" s="38">
        <f t="shared" si="22"/>
        <v>0</v>
      </c>
      <c r="Q53" s="38"/>
      <c r="R53" s="38"/>
      <c r="S53" s="38"/>
      <c r="T53" s="38"/>
      <c r="U53" s="38"/>
      <c r="V53" s="38"/>
      <c r="W53" s="38"/>
      <c r="X53" s="38"/>
      <c r="Y53" s="38">
        <f t="shared" si="0"/>
        <v>0</v>
      </c>
      <c r="Z53" s="38"/>
      <c r="AA53" s="38"/>
      <c r="AB53" s="38" t="e">
        <f>F53+G53+L53+I53+J53+K53+#REF!+N53+P53+Q53+R53+#REF!+T53+V53+W53+Y53+#REF!</f>
        <v>#REF!</v>
      </c>
      <c r="AC53" s="52"/>
      <c r="AD53" s="29"/>
      <c r="AG53" s="29">
        <f t="shared" si="7"/>
        <v>0</v>
      </c>
      <c r="AJ53" s="29"/>
    </row>
    <row r="54" spans="6:36" s="17" customFormat="1" x14ac:dyDescent="0.25">
      <c r="F54" s="38"/>
      <c r="G54" s="38"/>
      <c r="H54" s="38"/>
      <c r="I54" s="38"/>
      <c r="J54" s="38"/>
      <c r="K54" s="38"/>
      <c r="L54" s="57">
        <f t="shared" si="21"/>
        <v>0</v>
      </c>
      <c r="M54" s="38"/>
      <c r="N54" s="38"/>
      <c r="O54" s="38"/>
      <c r="P54" s="38">
        <f t="shared" si="22"/>
        <v>0</v>
      </c>
      <c r="Q54" s="38"/>
      <c r="R54" s="38"/>
      <c r="S54" s="38"/>
      <c r="T54" s="38"/>
      <c r="U54" s="38"/>
      <c r="V54" s="38"/>
      <c r="W54" s="38"/>
      <c r="X54" s="38"/>
      <c r="Y54" s="38">
        <f t="shared" si="0"/>
        <v>0</v>
      </c>
      <c r="Z54" s="38"/>
      <c r="AA54" s="38"/>
      <c r="AB54" s="38" t="e">
        <f>F54+G54+L54+I54+J54+K54+#REF!+N54+P54+Q54+R54+#REF!+T54+V54+W54+Y54+#REF!</f>
        <v>#REF!</v>
      </c>
      <c r="AC54" s="52"/>
      <c r="AD54" s="29"/>
      <c r="AG54" s="29">
        <f t="shared" si="7"/>
        <v>0</v>
      </c>
      <c r="AJ54" s="29"/>
    </row>
    <row r="55" spans="6:36" s="17" customFormat="1" x14ac:dyDescent="0.25">
      <c r="F55" s="38"/>
      <c r="G55" s="38"/>
      <c r="H55" s="38"/>
      <c r="I55" s="38"/>
      <c r="J55" s="38"/>
      <c r="K55" s="38"/>
      <c r="L55" s="57">
        <f t="shared" si="21"/>
        <v>0</v>
      </c>
      <c r="M55" s="38"/>
      <c r="N55" s="38"/>
      <c r="O55" s="38"/>
      <c r="P55" s="38">
        <f t="shared" si="22"/>
        <v>0</v>
      </c>
      <c r="Q55" s="38"/>
      <c r="R55" s="38"/>
      <c r="S55" s="38"/>
      <c r="T55" s="38"/>
      <c r="U55" s="38"/>
      <c r="V55" s="38"/>
      <c r="W55" s="38"/>
      <c r="X55" s="38"/>
      <c r="Y55" s="38">
        <f t="shared" si="0"/>
        <v>0</v>
      </c>
      <c r="Z55" s="38"/>
      <c r="AA55" s="38"/>
      <c r="AB55" s="38" t="e">
        <f>F55+G55+L55+I55+J55+K55+#REF!+N55+P55+Q55+R55+#REF!+T55+V55+W55+Y55+#REF!</f>
        <v>#REF!</v>
      </c>
      <c r="AC55" s="52"/>
      <c r="AD55" s="29"/>
      <c r="AG55" s="29">
        <f t="shared" si="7"/>
        <v>0</v>
      </c>
      <c r="AJ55" s="29"/>
    </row>
    <row r="56" spans="6:36" s="17" customFormat="1" x14ac:dyDescent="0.25">
      <c r="F56" s="38"/>
      <c r="G56" s="38"/>
      <c r="H56" s="38"/>
      <c r="I56" s="38"/>
      <c r="J56" s="38"/>
      <c r="K56" s="38"/>
      <c r="L56" s="57">
        <f t="shared" si="21"/>
        <v>0</v>
      </c>
      <c r="M56" s="38"/>
      <c r="N56" s="38"/>
      <c r="O56" s="38"/>
      <c r="P56" s="38">
        <f t="shared" si="22"/>
        <v>0</v>
      </c>
      <c r="Q56" s="38"/>
      <c r="R56" s="38"/>
      <c r="S56" s="38"/>
      <c r="T56" s="38"/>
      <c r="U56" s="38"/>
      <c r="V56" s="38"/>
      <c r="W56" s="38"/>
      <c r="X56" s="38"/>
      <c r="Y56" s="38">
        <f t="shared" si="0"/>
        <v>0</v>
      </c>
      <c r="Z56" s="38"/>
      <c r="AA56" s="38"/>
      <c r="AB56" s="38" t="e">
        <f>F56+G56+L56+I56+J56+K56+#REF!+N56+P56+Q56+R56+#REF!+T56+V56+W56+Y56+#REF!</f>
        <v>#REF!</v>
      </c>
      <c r="AC56" s="52"/>
      <c r="AD56" s="29"/>
      <c r="AG56" s="29">
        <f t="shared" si="7"/>
        <v>0</v>
      </c>
      <c r="AJ56" s="29"/>
    </row>
    <row r="57" spans="6:36" s="17" customFormat="1" x14ac:dyDescent="0.25">
      <c r="F57" s="38"/>
      <c r="G57" s="38"/>
      <c r="H57" s="38"/>
      <c r="I57" s="38"/>
      <c r="J57" s="38"/>
      <c r="K57" s="38"/>
      <c r="L57" s="57">
        <f t="shared" si="21"/>
        <v>0</v>
      </c>
      <c r="M57" s="38"/>
      <c r="N57" s="38"/>
      <c r="O57" s="38"/>
      <c r="P57" s="38">
        <f t="shared" si="22"/>
        <v>0</v>
      </c>
      <c r="Q57" s="38"/>
      <c r="R57" s="38"/>
      <c r="S57" s="38"/>
      <c r="T57" s="38"/>
      <c r="U57" s="38"/>
      <c r="V57" s="38"/>
      <c r="W57" s="38"/>
      <c r="X57" s="38"/>
      <c r="Y57" s="38">
        <f t="shared" si="0"/>
        <v>0</v>
      </c>
      <c r="Z57" s="38"/>
      <c r="AA57" s="38"/>
      <c r="AB57" s="38" t="e">
        <f>F57+G57+L57+I57+J57+K57+#REF!+N57+P57+Q57+R57+#REF!+T57+V57+W57+Y57+#REF!</f>
        <v>#REF!</v>
      </c>
      <c r="AC57" s="52"/>
      <c r="AD57" s="29"/>
      <c r="AG57" s="29">
        <f t="shared" si="7"/>
        <v>0</v>
      </c>
      <c r="AJ57" s="29"/>
    </row>
    <row r="58" spans="6:36" s="17" customFormat="1" x14ac:dyDescent="0.25">
      <c r="F58" s="38"/>
      <c r="G58" s="38"/>
      <c r="H58" s="38"/>
      <c r="I58" s="38"/>
      <c r="J58" s="38"/>
      <c r="K58" s="38"/>
      <c r="L58" s="57">
        <f t="shared" si="21"/>
        <v>0</v>
      </c>
      <c r="M58" s="38"/>
      <c r="N58" s="38"/>
      <c r="O58" s="38"/>
      <c r="P58" s="38">
        <f t="shared" si="22"/>
        <v>0</v>
      </c>
      <c r="Q58" s="38"/>
      <c r="R58" s="38"/>
      <c r="S58" s="38"/>
      <c r="T58" s="38"/>
      <c r="U58" s="38"/>
      <c r="V58" s="38"/>
      <c r="W58" s="38"/>
      <c r="X58" s="38"/>
      <c r="Y58" s="38">
        <f t="shared" si="0"/>
        <v>0</v>
      </c>
      <c r="Z58" s="38"/>
      <c r="AA58" s="38"/>
      <c r="AB58" s="38" t="e">
        <f>F58+G58+L58+I58+J58+K58+#REF!+N58+P58+Q58+R58+#REF!+T58+V58+W58+Y58+#REF!</f>
        <v>#REF!</v>
      </c>
      <c r="AC58" s="52"/>
      <c r="AD58" s="29"/>
      <c r="AG58" s="29">
        <f t="shared" si="7"/>
        <v>0</v>
      </c>
      <c r="AJ58" s="29"/>
    </row>
    <row r="59" spans="6:36" s="17" customFormat="1" x14ac:dyDescent="0.25">
      <c r="F59" s="38"/>
      <c r="G59" s="38"/>
      <c r="H59" s="38"/>
      <c r="I59" s="38"/>
      <c r="J59" s="38"/>
      <c r="K59" s="38"/>
      <c r="L59" s="57">
        <f t="shared" si="21"/>
        <v>0</v>
      </c>
      <c r="M59" s="38"/>
      <c r="N59" s="38"/>
      <c r="O59" s="38"/>
      <c r="P59" s="38">
        <f t="shared" si="22"/>
        <v>0</v>
      </c>
      <c r="Q59" s="38"/>
      <c r="R59" s="38"/>
      <c r="S59" s="38"/>
      <c r="T59" s="38"/>
      <c r="U59" s="38"/>
      <c r="V59" s="38"/>
      <c r="W59" s="38"/>
      <c r="X59" s="38"/>
      <c r="Y59" s="38">
        <f t="shared" si="0"/>
        <v>0</v>
      </c>
      <c r="Z59" s="38"/>
      <c r="AA59" s="38"/>
      <c r="AB59" s="38" t="e">
        <f>F59+G59+L59+I59+J59+K59+#REF!+N59+P59+Q59+R59+#REF!+T59+V59+W59+Y59+#REF!</f>
        <v>#REF!</v>
      </c>
      <c r="AC59" s="52"/>
      <c r="AD59" s="29"/>
      <c r="AG59" s="29">
        <f t="shared" si="7"/>
        <v>0</v>
      </c>
      <c r="AJ59" s="29"/>
    </row>
    <row r="60" spans="6:36" s="17" customFormat="1" x14ac:dyDescent="0.25">
      <c r="F60" s="38"/>
      <c r="G60" s="38"/>
      <c r="H60" s="38"/>
      <c r="I60" s="38"/>
      <c r="J60" s="38"/>
      <c r="K60" s="38"/>
      <c r="L60" s="57">
        <f t="shared" si="21"/>
        <v>0</v>
      </c>
      <c r="M60" s="38"/>
      <c r="N60" s="38"/>
      <c r="O60" s="38"/>
      <c r="P60" s="38">
        <f t="shared" si="22"/>
        <v>0</v>
      </c>
      <c r="Q60" s="38"/>
      <c r="R60" s="38"/>
      <c r="S60" s="38"/>
      <c r="T60" s="38"/>
      <c r="U60" s="38"/>
      <c r="V60" s="38"/>
      <c r="W60" s="38"/>
      <c r="X60" s="38"/>
      <c r="Y60" s="38">
        <f t="shared" si="0"/>
        <v>0</v>
      </c>
      <c r="Z60" s="38"/>
      <c r="AA60" s="38"/>
      <c r="AB60" s="38" t="e">
        <f>F60+G60+L60+I60+J60+K60+#REF!+N60+P60+Q60+R60+#REF!+T60+V60+W60+Y60+#REF!</f>
        <v>#REF!</v>
      </c>
      <c r="AC60" s="52"/>
      <c r="AD60" s="29"/>
      <c r="AG60" s="29">
        <f t="shared" si="7"/>
        <v>0</v>
      </c>
      <c r="AJ60" s="29"/>
    </row>
    <row r="61" spans="6:36" s="17" customFormat="1" x14ac:dyDescent="0.25">
      <c r="F61" s="38"/>
      <c r="G61" s="38"/>
      <c r="H61" s="38"/>
      <c r="I61" s="38"/>
      <c r="J61" s="38"/>
      <c r="K61" s="38"/>
      <c r="L61" s="57">
        <f t="shared" si="21"/>
        <v>0</v>
      </c>
      <c r="M61" s="38"/>
      <c r="N61" s="38"/>
      <c r="O61" s="38"/>
      <c r="P61" s="38">
        <f t="shared" si="22"/>
        <v>0</v>
      </c>
      <c r="Q61" s="38"/>
      <c r="R61" s="38"/>
      <c r="S61" s="38"/>
      <c r="T61" s="38"/>
      <c r="U61" s="38"/>
      <c r="V61" s="38"/>
      <c r="W61" s="38"/>
      <c r="X61" s="38"/>
      <c r="Y61" s="38">
        <f t="shared" si="0"/>
        <v>0</v>
      </c>
      <c r="Z61" s="38"/>
      <c r="AA61" s="38"/>
      <c r="AB61" s="38" t="e">
        <f>F61+G61+L61+I61+J61+K61+#REF!+N61+P61+Q61+R61+#REF!+T61+V61+W61+Y61+#REF!</f>
        <v>#REF!</v>
      </c>
      <c r="AC61" s="52"/>
      <c r="AD61" s="29"/>
      <c r="AG61" s="29">
        <f t="shared" si="7"/>
        <v>0</v>
      </c>
      <c r="AJ61" s="29"/>
    </row>
    <row r="62" spans="6:36" s="17" customFormat="1" x14ac:dyDescent="0.25">
      <c r="F62" s="38"/>
      <c r="G62" s="38"/>
      <c r="H62" s="38"/>
      <c r="I62" s="38"/>
      <c r="J62" s="38"/>
      <c r="K62" s="38"/>
      <c r="L62" s="57">
        <f t="shared" si="21"/>
        <v>0</v>
      </c>
      <c r="M62" s="38"/>
      <c r="N62" s="38"/>
      <c r="O62" s="38"/>
      <c r="P62" s="38">
        <f t="shared" si="22"/>
        <v>0</v>
      </c>
      <c r="Q62" s="38"/>
      <c r="R62" s="38"/>
      <c r="S62" s="38"/>
      <c r="T62" s="38"/>
      <c r="U62" s="38"/>
      <c r="V62" s="38"/>
      <c r="W62" s="38"/>
      <c r="X62" s="38"/>
      <c r="Y62" s="38">
        <f t="shared" si="0"/>
        <v>0</v>
      </c>
      <c r="Z62" s="38"/>
      <c r="AA62" s="38"/>
      <c r="AB62" s="38" t="e">
        <f>F62+G62+L62+I62+J62+K62+#REF!+N62+P62+Q62+R62+#REF!+T62+V62+W62+Y62+#REF!</f>
        <v>#REF!</v>
      </c>
      <c r="AC62" s="52"/>
      <c r="AD62" s="29"/>
      <c r="AG62" s="29">
        <f t="shared" si="7"/>
        <v>0</v>
      </c>
      <c r="AJ62" s="29"/>
    </row>
    <row r="63" spans="6:36" s="17" customFormat="1" x14ac:dyDescent="0.25">
      <c r="F63" s="38"/>
      <c r="G63" s="38"/>
      <c r="H63" s="38"/>
      <c r="I63" s="38"/>
      <c r="J63" s="38"/>
      <c r="K63" s="38"/>
      <c r="L63" s="57">
        <f t="shared" si="21"/>
        <v>0</v>
      </c>
      <c r="M63" s="38"/>
      <c r="N63" s="38"/>
      <c r="O63" s="38"/>
      <c r="P63" s="38">
        <f t="shared" si="22"/>
        <v>0</v>
      </c>
      <c r="Q63" s="38"/>
      <c r="R63" s="38"/>
      <c r="S63" s="38"/>
      <c r="T63" s="38"/>
      <c r="U63" s="38"/>
      <c r="V63" s="38"/>
      <c r="W63" s="38"/>
      <c r="X63" s="38"/>
      <c r="Y63" s="38">
        <f t="shared" si="0"/>
        <v>0</v>
      </c>
      <c r="Z63" s="38"/>
      <c r="AA63" s="38"/>
      <c r="AB63" s="38" t="e">
        <f>F63+G63+L63+I63+J63+K63+#REF!+N63+P63+Q63+R63+#REF!+T63+V63+W63+Y63+#REF!</f>
        <v>#REF!</v>
      </c>
      <c r="AC63" s="52"/>
      <c r="AD63" s="29"/>
      <c r="AG63" s="29">
        <f t="shared" si="7"/>
        <v>0</v>
      </c>
      <c r="AJ63" s="29"/>
    </row>
    <row r="64" spans="6:36" s="17" customFormat="1" x14ac:dyDescent="0.25">
      <c r="F64" s="38"/>
      <c r="G64" s="38"/>
      <c r="H64" s="38"/>
      <c r="I64" s="38"/>
      <c r="J64" s="38"/>
      <c r="K64" s="38"/>
      <c r="L64" s="57">
        <f t="shared" si="21"/>
        <v>0</v>
      </c>
      <c r="M64" s="38"/>
      <c r="N64" s="38"/>
      <c r="O64" s="38"/>
      <c r="P64" s="38">
        <f t="shared" si="22"/>
        <v>0</v>
      </c>
      <c r="Q64" s="38"/>
      <c r="R64" s="38"/>
      <c r="S64" s="38"/>
      <c r="T64" s="38"/>
      <c r="U64" s="38"/>
      <c r="V64" s="38"/>
      <c r="W64" s="38"/>
      <c r="X64" s="38"/>
      <c r="Y64" s="38">
        <f t="shared" si="0"/>
        <v>0</v>
      </c>
      <c r="Z64" s="38"/>
      <c r="AA64" s="38"/>
      <c r="AB64" s="38" t="e">
        <f>F64+G64+L64+I64+J64+K64+#REF!+N64+P64+Q64+R64+#REF!+T64+V64+W64+Y64+#REF!</f>
        <v>#REF!</v>
      </c>
      <c r="AC64" s="52"/>
      <c r="AD64" s="29"/>
      <c r="AG64" s="29">
        <f t="shared" si="7"/>
        <v>0</v>
      </c>
      <c r="AJ64" s="29"/>
    </row>
    <row r="65" spans="6:36" s="17" customFormat="1" x14ac:dyDescent="0.25">
      <c r="F65" s="38"/>
      <c r="G65" s="38"/>
      <c r="H65" s="38"/>
      <c r="I65" s="38"/>
      <c r="J65" s="38"/>
      <c r="K65" s="38"/>
      <c r="L65" s="57">
        <f t="shared" si="21"/>
        <v>0</v>
      </c>
      <c r="M65" s="38"/>
      <c r="N65" s="38"/>
      <c r="O65" s="38"/>
      <c r="P65" s="38">
        <f t="shared" ref="P65:P87" si="23">O65*2</f>
        <v>0</v>
      </c>
      <c r="Q65" s="38"/>
      <c r="R65" s="38"/>
      <c r="S65" s="38"/>
      <c r="T65" s="38"/>
      <c r="U65" s="38"/>
      <c r="V65" s="38"/>
      <c r="W65" s="38"/>
      <c r="X65" s="38"/>
      <c r="Y65" s="38">
        <f t="shared" ref="Y65:Y89" si="24">X65*2</f>
        <v>0</v>
      </c>
      <c r="Z65" s="38"/>
      <c r="AA65" s="38"/>
      <c r="AB65" s="38" t="e">
        <f>F65+G65+L65+I65+J65+K65+#REF!+N65+P65+Q65+R65+#REF!+T65+V65+W65+Y65+#REF!</f>
        <v>#REF!</v>
      </c>
      <c r="AC65" s="52"/>
      <c r="AD65" s="29"/>
      <c r="AG65" s="29">
        <f t="shared" si="7"/>
        <v>0</v>
      </c>
      <c r="AJ65" s="29"/>
    </row>
    <row r="66" spans="6:36" s="17" customFormat="1" x14ac:dyDescent="0.25">
      <c r="F66" s="38"/>
      <c r="G66" s="38"/>
      <c r="H66" s="38"/>
      <c r="I66" s="38"/>
      <c r="J66" s="38"/>
      <c r="K66" s="38"/>
      <c r="L66" s="57">
        <f t="shared" si="21"/>
        <v>0</v>
      </c>
      <c r="M66" s="38"/>
      <c r="N66" s="38"/>
      <c r="O66" s="38"/>
      <c r="P66" s="38">
        <f t="shared" si="23"/>
        <v>0</v>
      </c>
      <c r="Q66" s="38"/>
      <c r="R66" s="38"/>
      <c r="S66" s="38"/>
      <c r="T66" s="38"/>
      <c r="U66" s="38"/>
      <c r="V66" s="38"/>
      <c r="W66" s="38"/>
      <c r="X66" s="38"/>
      <c r="Y66" s="38">
        <f t="shared" si="24"/>
        <v>0</v>
      </c>
      <c r="Z66" s="38"/>
      <c r="AA66" s="38"/>
      <c r="AB66" s="38" t="e">
        <f>F66+G66+L66+I66+J66+K66+#REF!+N66+P66+Q66+R66+#REF!+T66+V66+W66+Y66+#REF!</f>
        <v>#REF!</v>
      </c>
      <c r="AC66" s="52"/>
      <c r="AD66" s="29"/>
      <c r="AG66" s="29">
        <f t="shared" ref="AG66:AG80" si="25">AD66+AE66+AF66</f>
        <v>0</v>
      </c>
      <c r="AJ66" s="29"/>
    </row>
    <row r="67" spans="6:36" x14ac:dyDescent="0.25">
      <c r="L67" s="58">
        <f t="shared" si="21"/>
        <v>0</v>
      </c>
      <c r="P67" s="2">
        <f t="shared" si="23"/>
        <v>0</v>
      </c>
      <c r="Y67" s="2">
        <f t="shared" si="24"/>
        <v>0</v>
      </c>
      <c r="AB67" s="2" t="e">
        <f>F67+G67+L67+I67+J67+K67+#REF!+N67+P67+Q67+R67+#REF!+T67+V67+W67+Y67+#REF!</f>
        <v>#REF!</v>
      </c>
      <c r="AG67" s="29">
        <f t="shared" si="25"/>
        <v>0</v>
      </c>
    </row>
    <row r="68" spans="6:36" x14ac:dyDescent="0.25">
      <c r="L68" s="58">
        <f t="shared" si="21"/>
        <v>0</v>
      </c>
      <c r="P68" s="2">
        <f t="shared" si="23"/>
        <v>0</v>
      </c>
      <c r="Y68" s="2">
        <f t="shared" si="24"/>
        <v>0</v>
      </c>
      <c r="AB68" s="2" t="e">
        <f>F68+G68+L68+I68+J68+K68+#REF!+N68+P68+Q68+R68+#REF!+T68+V68+W68+Y68+#REF!</f>
        <v>#REF!</v>
      </c>
      <c r="AG68" s="29">
        <f t="shared" si="25"/>
        <v>0</v>
      </c>
    </row>
    <row r="69" spans="6:36" x14ac:dyDescent="0.25">
      <c r="L69" s="58">
        <f t="shared" si="21"/>
        <v>0</v>
      </c>
      <c r="P69" s="2">
        <f t="shared" si="23"/>
        <v>0</v>
      </c>
      <c r="Y69" s="2">
        <f t="shared" si="24"/>
        <v>0</v>
      </c>
      <c r="AB69" s="2" t="e">
        <f>F69+G69+L69+I69+J69+K69+#REF!+N69+P69+Q69+R69+#REF!+T69+V69+W69+Y69+#REF!</f>
        <v>#REF!</v>
      </c>
      <c r="AG69" s="29">
        <f t="shared" si="25"/>
        <v>0</v>
      </c>
    </row>
    <row r="70" spans="6:36" x14ac:dyDescent="0.25">
      <c r="L70" s="58">
        <f t="shared" si="21"/>
        <v>0</v>
      </c>
      <c r="P70" s="2">
        <f t="shared" si="23"/>
        <v>0</v>
      </c>
      <c r="Y70" s="2">
        <f t="shared" si="24"/>
        <v>0</v>
      </c>
      <c r="AB70" s="2" t="e">
        <f>F70+G70+L70+I70+J70+K70+#REF!+N70+P70+Q70+R70+#REF!+T70+V70+W70+Y70+#REF!</f>
        <v>#REF!</v>
      </c>
      <c r="AG70" s="29">
        <f t="shared" si="25"/>
        <v>0</v>
      </c>
    </row>
    <row r="71" spans="6:36" x14ac:dyDescent="0.25">
      <c r="L71" s="58">
        <f t="shared" si="21"/>
        <v>0</v>
      </c>
      <c r="P71" s="2">
        <f t="shared" si="23"/>
        <v>0</v>
      </c>
      <c r="Y71" s="2">
        <f t="shared" si="24"/>
        <v>0</v>
      </c>
      <c r="AB71" s="2" t="e">
        <f>F71+G71+L71+I71+J71+K71+#REF!+N71+P71+Q71+R71+#REF!+T71+V71+W71+Y71+#REF!</f>
        <v>#REF!</v>
      </c>
      <c r="AG71" s="29">
        <f t="shared" si="25"/>
        <v>0</v>
      </c>
    </row>
    <row r="72" spans="6:36" x14ac:dyDescent="0.25">
      <c r="L72" s="58">
        <f t="shared" si="21"/>
        <v>0</v>
      </c>
      <c r="P72" s="2">
        <f t="shared" si="23"/>
        <v>0</v>
      </c>
      <c r="Y72" s="2">
        <f t="shared" si="24"/>
        <v>0</v>
      </c>
      <c r="AB72" s="2" t="e">
        <f>F72+G72+L72+I72+J72+K72+#REF!+N72+P72+Q72+R72+#REF!+T72+V72+W72+Y72+#REF!</f>
        <v>#REF!</v>
      </c>
      <c r="AG72" s="29">
        <f t="shared" si="25"/>
        <v>0</v>
      </c>
    </row>
    <row r="73" spans="6:36" x14ac:dyDescent="0.25">
      <c r="L73" s="58">
        <f t="shared" si="21"/>
        <v>0</v>
      </c>
      <c r="P73" s="2">
        <f t="shared" si="23"/>
        <v>0</v>
      </c>
      <c r="Y73" s="2">
        <f t="shared" si="24"/>
        <v>0</v>
      </c>
      <c r="AB73" s="2" t="e">
        <f>F73+G73+L73+I73+J73+K73+#REF!+N73+P73+Q73+R73+#REF!+T73+V73+W73+Y73+#REF!</f>
        <v>#REF!</v>
      </c>
      <c r="AG73" s="29">
        <f t="shared" si="25"/>
        <v>0</v>
      </c>
    </row>
    <row r="74" spans="6:36" x14ac:dyDescent="0.25">
      <c r="L74" s="58">
        <f t="shared" si="21"/>
        <v>0</v>
      </c>
      <c r="P74" s="2">
        <f t="shared" si="23"/>
        <v>0</v>
      </c>
      <c r="Y74" s="2">
        <f t="shared" si="24"/>
        <v>0</v>
      </c>
      <c r="AB74" s="2" t="e">
        <f>F74+G74+L74+I74+J74+K74+#REF!+N74+P74+Q74+R74+#REF!+T74+V74+W74+Y74+#REF!</f>
        <v>#REF!</v>
      </c>
      <c r="AG74" s="29">
        <f t="shared" si="25"/>
        <v>0</v>
      </c>
    </row>
    <row r="75" spans="6:36" x14ac:dyDescent="0.25">
      <c r="L75" s="58">
        <f t="shared" si="21"/>
        <v>0</v>
      </c>
      <c r="P75" s="2">
        <f t="shared" si="23"/>
        <v>0</v>
      </c>
      <c r="Y75" s="2">
        <f t="shared" si="24"/>
        <v>0</v>
      </c>
      <c r="AB75" s="2" t="e">
        <f>F75+G75+L75+I75+J75+K75+#REF!+N75+P75+Q75+R75+#REF!+T75+V75+W75+Y75+#REF!</f>
        <v>#REF!</v>
      </c>
      <c r="AG75" s="29">
        <f t="shared" si="25"/>
        <v>0</v>
      </c>
    </row>
    <row r="76" spans="6:36" x14ac:dyDescent="0.25">
      <c r="L76" s="58">
        <f t="shared" si="21"/>
        <v>0</v>
      </c>
      <c r="P76" s="2">
        <f t="shared" si="23"/>
        <v>0</v>
      </c>
      <c r="Y76" s="2">
        <f t="shared" si="24"/>
        <v>0</v>
      </c>
      <c r="AB76" s="2" t="e">
        <f>F76+G76+L76+I76+J76+K76+#REF!+N76+P76+Q76+R76+#REF!+T76+V76+W76+Y76+#REF!</f>
        <v>#REF!</v>
      </c>
      <c r="AG76" s="29">
        <f t="shared" si="25"/>
        <v>0</v>
      </c>
    </row>
    <row r="77" spans="6:36" x14ac:dyDescent="0.25">
      <c r="L77" s="58">
        <f t="shared" si="21"/>
        <v>0</v>
      </c>
      <c r="P77" s="2">
        <f t="shared" si="23"/>
        <v>0</v>
      </c>
      <c r="Y77" s="2">
        <f t="shared" si="24"/>
        <v>0</v>
      </c>
      <c r="AB77" s="2" t="e">
        <f>F77+G77+L77+I77+J77+K77+#REF!+N77+P77+Q77+R77+#REF!+T77+V77+W77+Y77+#REF!</f>
        <v>#REF!</v>
      </c>
      <c r="AG77" s="29">
        <f t="shared" si="25"/>
        <v>0</v>
      </c>
    </row>
    <row r="78" spans="6:36" x14ac:dyDescent="0.25">
      <c r="L78" s="58">
        <f t="shared" si="21"/>
        <v>0</v>
      </c>
      <c r="P78" s="2">
        <f t="shared" si="23"/>
        <v>0</v>
      </c>
      <c r="Y78" s="2">
        <f t="shared" si="24"/>
        <v>0</v>
      </c>
      <c r="AB78" s="2" t="e">
        <f>F78+G78+L78+I78+J78+K78+#REF!+N78+P78+Q78+R78+#REF!+T78+V78+W78+Y78+#REF!</f>
        <v>#REF!</v>
      </c>
      <c r="AG78" s="29">
        <f t="shared" si="25"/>
        <v>0</v>
      </c>
    </row>
    <row r="79" spans="6:36" x14ac:dyDescent="0.25">
      <c r="L79" s="58">
        <f t="shared" si="21"/>
        <v>0</v>
      </c>
      <c r="P79" s="2">
        <f t="shared" si="23"/>
        <v>0</v>
      </c>
      <c r="Y79" s="2">
        <f t="shared" si="24"/>
        <v>0</v>
      </c>
      <c r="AB79" s="2" t="e">
        <f>F79+G79+L79+I79+J79+K79+#REF!+N79+P79+Q79+R79+#REF!+T79+V79+W79+Y79+#REF!</f>
        <v>#REF!</v>
      </c>
      <c r="AG79" s="29">
        <f t="shared" si="25"/>
        <v>0</v>
      </c>
    </row>
    <row r="80" spans="6:36" x14ac:dyDescent="0.25">
      <c r="L80" s="58">
        <f t="shared" si="21"/>
        <v>0</v>
      </c>
      <c r="P80" s="2">
        <f t="shared" si="23"/>
        <v>0</v>
      </c>
      <c r="Y80" s="2">
        <f t="shared" si="24"/>
        <v>0</v>
      </c>
      <c r="AB80" s="2" t="e">
        <f>F80+G80+L80+I80+J80+K80+#REF!+N80+P80+Q80+R80+#REF!+T80+V80+W80+Y80+#REF!</f>
        <v>#REF!</v>
      </c>
      <c r="AG80" s="29">
        <f t="shared" si="25"/>
        <v>0</v>
      </c>
    </row>
    <row r="81" spans="12:28" x14ac:dyDescent="0.25">
      <c r="L81" s="58">
        <f t="shared" si="21"/>
        <v>0</v>
      </c>
      <c r="P81" s="2">
        <f t="shared" si="23"/>
        <v>0</v>
      </c>
      <c r="Y81" s="2">
        <f t="shared" si="24"/>
        <v>0</v>
      </c>
      <c r="AB81" s="2" t="e">
        <f>F81+G81+L81+I81+J81+K81+#REF!+N81+P81+Q81+R81+#REF!+T81+V81+W81+Y81+#REF!</f>
        <v>#REF!</v>
      </c>
    </row>
    <row r="82" spans="12:28" x14ac:dyDescent="0.25">
      <c r="L82" s="58"/>
      <c r="P82" s="2">
        <f t="shared" si="23"/>
        <v>0</v>
      </c>
      <c r="Y82" s="2">
        <f t="shared" si="24"/>
        <v>0</v>
      </c>
      <c r="AB82" s="2" t="e">
        <f>F82+G82+L82+I82+J82+K82+#REF!+N82+P82+Q82+R82+#REF!+T82+V82+W82+Y82+#REF!</f>
        <v>#REF!</v>
      </c>
    </row>
    <row r="83" spans="12:28" x14ac:dyDescent="0.25">
      <c r="P83" s="2">
        <f t="shared" si="23"/>
        <v>0</v>
      </c>
      <c r="Y83" s="2">
        <f t="shared" si="24"/>
        <v>0</v>
      </c>
      <c r="AB83" s="2" t="e">
        <f>F83+G83+L83+I83+J83+K83+#REF!+N83+P83+Q83+R83+#REF!+T83+V83+W83+Y83+#REF!</f>
        <v>#REF!</v>
      </c>
    </row>
    <row r="84" spans="12:28" x14ac:dyDescent="0.25">
      <c r="P84" s="2">
        <f t="shared" si="23"/>
        <v>0</v>
      </c>
      <c r="Y84" s="2">
        <f t="shared" si="24"/>
        <v>0</v>
      </c>
      <c r="AB84" s="2" t="e">
        <f>F84+G84+L84+I84+J84+K84+#REF!+N84+P84+Q84+R84+#REF!+T84+V84+W84+Y84+#REF!</f>
        <v>#REF!</v>
      </c>
    </row>
    <row r="85" spans="12:28" x14ac:dyDescent="0.25">
      <c r="P85" s="2">
        <f t="shared" si="23"/>
        <v>0</v>
      </c>
      <c r="Y85" s="2">
        <f t="shared" si="24"/>
        <v>0</v>
      </c>
      <c r="AB85" s="2" t="e">
        <f>F85+G85+L85+I85+J85+K85+#REF!+N85+P85+Q85+R85+#REF!+T85+V85+W85+Y85+#REF!</f>
        <v>#REF!</v>
      </c>
    </row>
    <row r="86" spans="12:28" x14ac:dyDescent="0.25">
      <c r="P86" s="2">
        <f t="shared" si="23"/>
        <v>0</v>
      </c>
      <c r="Y86" s="2">
        <f t="shared" si="24"/>
        <v>0</v>
      </c>
      <c r="AB86" s="2" t="e">
        <f>F86+G86+L86+I86+J86+K86+#REF!+N86+P86+Q86+R86+#REF!+T86+V86+W86+Y86+#REF!</f>
        <v>#REF!</v>
      </c>
    </row>
    <row r="87" spans="12:28" x14ac:dyDescent="0.25">
      <c r="P87" s="2">
        <f t="shared" si="23"/>
        <v>0</v>
      </c>
      <c r="Y87" s="2">
        <f t="shared" si="24"/>
        <v>0</v>
      </c>
      <c r="AB87" s="2" t="e">
        <f>F87+G87+L87+I87+J87+K87+#REF!+N87+P87+Q87+R87+#REF!+T87+V87+W87+Y87+#REF!</f>
        <v>#REF!</v>
      </c>
    </row>
    <row r="88" spans="12:28" x14ac:dyDescent="0.25">
      <c r="Y88" s="2">
        <f t="shared" si="24"/>
        <v>0</v>
      </c>
      <c r="AB88" s="2" t="e">
        <f>F88+G88+L88+I88+J88+K88+#REF!+N88+P88+Q88+R88+#REF!+T88+V88+W88+Y88+#REF!</f>
        <v>#REF!</v>
      </c>
    </row>
    <row r="89" spans="12:28" x14ac:dyDescent="0.25">
      <c r="Y89" s="2">
        <f t="shared" si="24"/>
        <v>0</v>
      </c>
      <c r="AB89" s="2" t="e">
        <f>F89+G89+L89+I89+J89+K89+#REF!+N89+P89+Q89+R89+#REF!+T89+V89+W89+Y89+#REF!</f>
        <v>#REF!</v>
      </c>
    </row>
    <row r="90" spans="12:28" x14ac:dyDescent="0.25">
      <c r="AB90" s="2" t="e">
        <f>F90+G90+L90+I90+J90+K90+#REF!+N90+P90+Q90+R90+#REF!+T90+V90+W90+Y90+#REF!</f>
        <v>#REF!</v>
      </c>
    </row>
  </sheetData>
  <dataValidations count="1">
    <dataValidation type="list" allowBlank="1" showInputMessage="1" showErrorMessage="1" sqref="K4">
      <formula1>"PROGRESSIVE,FINAL"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Primary 45</vt:lpstr>
      <vt:lpstr>Primary 80</vt:lpstr>
      <vt:lpstr>Senior 60</vt:lpstr>
      <vt:lpstr>Senior 80</vt:lpstr>
      <vt:lpstr>Senior 95</vt:lpstr>
      <vt:lpstr>Senior Results</vt:lpstr>
      <vt:lpstr>Junior Results</vt:lpstr>
      <vt:lpstr>Senior Entry Master</vt:lpstr>
      <vt:lpstr>Junior Entry Master</vt:lpstr>
      <vt:lpstr>Sheet4</vt:lpstr>
      <vt:lpstr>'Junior Results'!Print_Area</vt:lpstr>
      <vt:lpstr>'Senior Results'!Print_Area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interschoolqld</cp:lastModifiedBy>
  <cp:revision/>
  <dcterms:created xsi:type="dcterms:W3CDTF">2017-03-17T13:11:18Z</dcterms:created>
  <dcterms:modified xsi:type="dcterms:W3CDTF">2017-03-22T23:18:46Z</dcterms:modified>
  <cp:category/>
  <cp:contentStatus/>
</cp:coreProperties>
</file>